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firstSheet="19" activeTab="19"/>
  </bookViews>
  <sheets>
    <sheet name="всего" sheetId="25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любимовский" sheetId="24" r:id="rId18"/>
    <sheet name="двуречный" sheetId="27" r:id="rId19"/>
    <sheet name="московская" sheetId="30" r:id="rId20"/>
  </sheets>
  <calcPr calcId="114210"/>
</workbook>
</file>

<file path=xl/calcChain.xml><?xml version="1.0" encoding="utf-8"?>
<calcChain xmlns="http://schemas.openxmlformats.org/spreadsheetml/2006/main">
  <c r="D26" i="25"/>
  <c r="D23"/>
  <c r="D17" i="30"/>
  <c r="E28"/>
  <c r="C28"/>
  <c r="D28"/>
  <c r="D26"/>
  <c r="E25"/>
  <c r="C25"/>
  <c r="D25"/>
  <c r="D23"/>
  <c r="E22"/>
  <c r="C22"/>
  <c r="D22"/>
  <c r="D21"/>
  <c r="D20"/>
  <c r="E19"/>
  <c r="C19"/>
  <c r="D19"/>
  <c r="D17" i="25"/>
  <c r="E15" i="30"/>
  <c r="C15"/>
  <c r="D15"/>
  <c r="C19" i="25"/>
  <c r="E15"/>
  <c r="E28" i="24"/>
  <c r="D28"/>
  <c r="C28"/>
  <c r="E25"/>
  <c r="D25"/>
  <c r="C25"/>
  <c r="E22"/>
  <c r="D22"/>
  <c r="C22"/>
  <c r="E28" i="22"/>
  <c r="D28"/>
  <c r="C28"/>
  <c r="E25"/>
  <c r="D25"/>
  <c r="C25"/>
  <c r="E22"/>
  <c r="D22"/>
  <c r="C22"/>
  <c r="E19"/>
  <c r="D19"/>
  <c r="C19"/>
  <c r="E28" i="20"/>
  <c r="D28"/>
  <c r="C28"/>
  <c r="E25"/>
  <c r="D25"/>
  <c r="C25"/>
  <c r="E22"/>
  <c r="D22"/>
  <c r="C22"/>
  <c r="E19"/>
  <c r="D19"/>
  <c r="C19"/>
  <c r="E28" i="19"/>
  <c r="D28"/>
  <c r="C28"/>
  <c r="E25"/>
  <c r="D25"/>
  <c r="C25"/>
  <c r="E22"/>
  <c r="D22"/>
  <c r="C22"/>
  <c r="E15"/>
  <c r="D15"/>
  <c r="C15"/>
  <c r="E28" i="18"/>
  <c r="D28"/>
  <c r="C28"/>
  <c r="E25"/>
  <c r="D25"/>
  <c r="C25"/>
  <c r="E22"/>
  <c r="D22"/>
  <c r="C22"/>
  <c r="E28" i="12"/>
  <c r="D28"/>
  <c r="C28"/>
  <c r="E25"/>
  <c r="D25"/>
  <c r="C25"/>
  <c r="E22"/>
  <c r="D22"/>
  <c r="C22"/>
  <c r="D15" i="10"/>
  <c r="E15"/>
  <c r="C15"/>
  <c r="D22"/>
  <c r="E22"/>
  <c r="C22"/>
  <c r="E14" i="25"/>
  <c r="E16"/>
  <c r="E17"/>
  <c r="E18"/>
  <c r="E20"/>
  <c r="E21"/>
  <c r="E23"/>
  <c r="E24"/>
  <c r="E26"/>
  <c r="E27"/>
  <c r="E28"/>
  <c r="E29"/>
  <c r="E30"/>
  <c r="E31"/>
  <c r="E32"/>
  <c r="E33"/>
  <c r="E11"/>
  <c r="D14"/>
  <c r="D16"/>
  <c r="D18"/>
  <c r="D20"/>
  <c r="D21"/>
  <c r="D24"/>
  <c r="D27"/>
  <c r="D30"/>
  <c r="D31"/>
  <c r="D32"/>
  <c r="D33"/>
  <c r="C14"/>
  <c r="C16"/>
  <c r="C17"/>
  <c r="C18"/>
  <c r="C20"/>
  <c r="C21"/>
  <c r="C22"/>
  <c r="C23"/>
  <c r="C24"/>
  <c r="C26"/>
  <c r="C27"/>
  <c r="C29"/>
  <c r="C30"/>
  <c r="C31"/>
  <c r="C32"/>
  <c r="C33"/>
  <c r="C11"/>
  <c r="D11"/>
  <c r="E19" i="23"/>
  <c r="C19"/>
  <c r="D33" i="30"/>
  <c r="E33"/>
  <c r="D31"/>
  <c r="D30"/>
  <c r="E30"/>
  <c r="D29"/>
  <c r="D14"/>
  <c r="C13"/>
  <c r="D13"/>
  <c r="D12"/>
  <c r="D33" i="27"/>
  <c r="E33"/>
  <c r="D31"/>
  <c r="D30"/>
  <c r="E30"/>
  <c r="D29"/>
  <c r="D14"/>
  <c r="C13"/>
  <c r="D13"/>
  <c r="D12"/>
  <c r="D33" i="24"/>
  <c r="E33"/>
  <c r="D31"/>
  <c r="D30"/>
  <c r="E30"/>
  <c r="D29"/>
  <c r="D14"/>
  <c r="D33" i="23"/>
  <c r="E33"/>
  <c r="D31"/>
  <c r="D30"/>
  <c r="E30"/>
  <c r="D29"/>
  <c r="E28"/>
  <c r="C28"/>
  <c r="D28"/>
  <c r="D27"/>
  <c r="E25"/>
  <c r="C25"/>
  <c r="D25"/>
  <c r="E22"/>
  <c r="C22"/>
  <c r="D22"/>
  <c r="D21"/>
  <c r="D20"/>
  <c r="D19"/>
  <c r="D18"/>
  <c r="D17"/>
  <c r="D16"/>
  <c r="C15"/>
  <c r="D15"/>
  <c r="D14"/>
  <c r="C13"/>
  <c r="D13"/>
  <c r="D12"/>
  <c r="E19" i="25"/>
  <c r="C28"/>
  <c r="C25"/>
  <c r="D19"/>
  <c r="E25"/>
  <c r="C15"/>
  <c r="E13" i="30"/>
  <c r="E12"/>
  <c r="D15" i="25"/>
  <c r="D22"/>
  <c r="D25"/>
  <c r="E22"/>
  <c r="D28"/>
  <c r="C12" i="30"/>
  <c r="E13" i="27"/>
  <c r="E12"/>
  <c r="C12"/>
  <c r="E13" i="24"/>
  <c r="E12"/>
  <c r="C13"/>
  <c r="E12" i="23"/>
  <c r="C12"/>
  <c r="D13" i="24"/>
  <c r="D12"/>
  <c r="C12"/>
  <c r="C15" i="2"/>
  <c r="C13" i="22"/>
  <c r="C13" i="21"/>
  <c r="C13" i="20"/>
  <c r="C13" i="18"/>
  <c r="C15" i="17"/>
  <c r="C13" i="12"/>
  <c r="C13" i="11"/>
  <c r="C13" i="10"/>
  <c r="C13" i="9"/>
  <c r="C12"/>
  <c r="C15" i="8"/>
  <c r="C13"/>
  <c r="C12"/>
  <c r="D14" i="6"/>
  <c r="D30"/>
  <c r="D31"/>
  <c r="D32"/>
  <c r="C19" i="8"/>
  <c r="C22"/>
  <c r="C25"/>
  <c r="C28"/>
  <c r="C13" i="7"/>
  <c r="C12"/>
  <c r="C13" i="6"/>
  <c r="C12"/>
  <c r="C28" i="2"/>
  <c r="C25"/>
  <c r="C22"/>
  <c r="C19"/>
  <c r="C13"/>
  <c r="C12"/>
  <c r="D13" i="6"/>
  <c r="D12"/>
  <c r="C12" i="22"/>
  <c r="C12" i="21"/>
  <c r="C12" i="20"/>
  <c r="C12" i="18"/>
  <c r="C12" i="11"/>
  <c r="C12" i="10"/>
  <c r="C12" i="12"/>
  <c r="D29" i="2"/>
  <c r="D30"/>
  <c r="D14" i="10"/>
  <c r="D30"/>
  <c r="D31"/>
  <c r="D32"/>
  <c r="D33"/>
  <c r="D13"/>
  <c r="D12"/>
  <c r="D14" i="9"/>
  <c r="D29"/>
  <c r="D30"/>
  <c r="D31"/>
  <c r="D32"/>
  <c r="D33"/>
  <c r="D13"/>
  <c r="D12"/>
  <c r="D14" i="8"/>
  <c r="D15"/>
  <c r="D16"/>
  <c r="D17"/>
  <c r="D19"/>
  <c r="D20"/>
  <c r="D21"/>
  <c r="D22"/>
  <c r="D23"/>
  <c r="D24"/>
  <c r="D25"/>
  <c r="D27"/>
  <c r="D28"/>
  <c r="D30"/>
  <c r="D31"/>
  <c r="D32"/>
  <c r="D33"/>
  <c r="D13"/>
  <c r="E13" i="7"/>
  <c r="E12"/>
  <c r="D14"/>
  <c r="D30"/>
  <c r="D31"/>
  <c r="D32"/>
  <c r="D33"/>
  <c r="D13"/>
  <c r="D14" i="26"/>
  <c r="D29"/>
  <c r="D30"/>
  <c r="D31"/>
  <c r="E13" i="22"/>
  <c r="E12"/>
  <c r="D14"/>
  <c r="D29"/>
  <c r="D30"/>
  <c r="D31"/>
  <c r="D32"/>
  <c r="D33"/>
  <c r="D13"/>
  <c r="E13" i="21"/>
  <c r="E12"/>
  <c r="D14"/>
  <c r="D29"/>
  <c r="D30"/>
  <c r="D31"/>
  <c r="D32"/>
  <c r="D33"/>
  <c r="D13"/>
  <c r="E13" i="20"/>
  <c r="E12"/>
  <c r="D14"/>
  <c r="D29"/>
  <c r="D30"/>
  <c r="D31"/>
  <c r="D32"/>
  <c r="D33"/>
  <c r="D13"/>
  <c r="D14" i="19"/>
  <c r="D30"/>
  <c r="D31"/>
  <c r="D32"/>
  <c r="E13" i="18"/>
  <c r="E12"/>
  <c r="D14"/>
  <c r="D29" i="25"/>
  <c r="D30" i="18"/>
  <c r="D31"/>
  <c r="D32"/>
  <c r="D33"/>
  <c r="D13"/>
  <c r="D12"/>
  <c r="D14" i="17"/>
  <c r="D15"/>
  <c r="D16"/>
  <c r="D17"/>
  <c r="D18"/>
  <c r="D20"/>
  <c r="D21"/>
  <c r="D23"/>
  <c r="D24"/>
  <c r="D26"/>
  <c r="D27"/>
  <c r="D29"/>
  <c r="D31"/>
  <c r="D32"/>
  <c r="E19"/>
  <c r="E13" i="12"/>
  <c r="E12"/>
  <c r="D14"/>
  <c r="D30"/>
  <c r="D31"/>
  <c r="D32"/>
  <c r="D13"/>
  <c r="E13" i="11"/>
  <c r="E12"/>
  <c r="D14"/>
  <c r="D30"/>
  <c r="D31"/>
  <c r="D32"/>
  <c r="D33"/>
  <c r="D13"/>
  <c r="E13" i="6"/>
  <c r="E12"/>
  <c r="E15" i="2"/>
  <c r="E13"/>
  <c r="D19"/>
  <c r="D20"/>
  <c r="D21"/>
  <c r="D22"/>
  <c r="D23"/>
  <c r="D25"/>
  <c r="D26"/>
  <c r="D28"/>
  <c r="D31"/>
  <c r="D32"/>
  <c r="D33"/>
  <c r="D17"/>
  <c r="D15"/>
  <c r="D13"/>
  <c r="E19"/>
  <c r="E12"/>
  <c r="D12"/>
  <c r="D12" i="7"/>
  <c r="D12" i="22"/>
  <c r="D12" i="21"/>
  <c r="D12" i="20"/>
  <c r="D12" i="12"/>
  <c r="D12" i="11"/>
  <c r="D12" i="8"/>
  <c r="C28" i="17"/>
  <c r="D28"/>
  <c r="E28"/>
  <c r="C25"/>
  <c r="D25"/>
  <c r="C22"/>
  <c r="D22"/>
  <c r="C19"/>
  <c r="D19"/>
  <c r="E28" i="8"/>
  <c r="E19"/>
  <c r="E28" i="2"/>
  <c r="E22" i="17"/>
  <c r="E25" i="8"/>
  <c r="E25" i="2"/>
  <c r="E25" i="17"/>
  <c r="E15"/>
  <c r="E22" i="2"/>
  <c r="E30" i="26"/>
  <c r="E13" i="10"/>
  <c r="E12"/>
  <c r="E13" i="9"/>
  <c r="E12"/>
  <c r="E13" i="8"/>
  <c r="E12"/>
  <c r="E13" i="19"/>
  <c r="E12"/>
  <c r="C13" i="17"/>
  <c r="D33"/>
  <c r="C13" i="19"/>
  <c r="D33"/>
  <c r="C13" i="26"/>
  <c r="D33"/>
  <c r="E33"/>
  <c r="E13"/>
  <c r="E12"/>
  <c r="E12" i="25"/>
  <c r="E13"/>
  <c r="C13"/>
  <c r="C12" i="26"/>
  <c r="D13"/>
  <c r="D12"/>
  <c r="C12" i="17"/>
  <c r="D13"/>
  <c r="C12" i="19"/>
  <c r="C12" i="25"/>
  <c r="D13" i="19"/>
  <c r="D12"/>
  <c r="D12" i="25"/>
  <c r="D13"/>
  <c r="D12" i="17"/>
  <c r="E13"/>
  <c r="E12"/>
</calcChain>
</file>

<file path=xl/sharedStrings.xml><?xml version="1.0" encoding="utf-8"?>
<sst xmlns="http://schemas.openxmlformats.org/spreadsheetml/2006/main" count="1109" uniqueCount="57">
  <si>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</si>
  <si>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</si>
  <si>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</si>
  <si>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</si>
  <si>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</si>
  <si>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</si>
  <si>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</si>
  <si>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</si>
  <si>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</si>
  <si>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</si>
  <si>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</si>
  <si>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</si>
  <si>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</si>
  <si>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</si>
  <si>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</si>
  <si>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</si>
  <si>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</si>
  <si>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</si>
  <si>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</si>
  <si>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</si>
  <si>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</si>
  <si>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</si>
  <si>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</si>
  <si>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</si>
  <si>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</si>
  <si>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</si>
  <si>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</si>
  <si>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</si>
  <si>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</si>
  <si>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</si>
  <si>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</si>
  <si>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</si>
  <si>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</si>
  <si>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</si>
  <si>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2019год</t>
  </si>
  <si>
    <t>по состоянию на "1" января 2019 г.</t>
  </si>
  <si>
    <t>2018год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</si>
  <si>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</si>
  <si>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</si>
  <si>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</si>
  <si>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</si>
  <si>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</si>
  <si>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</si>
  <si>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</si>
  <si>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</si>
  <si>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2018 год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</si>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</sst>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64" fontId="2" fillId="0" borderId="0" xfId="0" applyNumberFormat="1" applyFont="1"/>
    <xf numFmtId="0" fontId="1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164" fontId="2" fillId="0" borderId="1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10" workbookViewId="0">
      <selection activeCell="A16" sqref="A16"/>
    </sheetView>
  </sheetViews>
  <sheetFormatPr defaultRowHeight="20.25"/>
  <cols>
    <col min="1" max="1" width="67.85546875" style="2" customWidth="1"/>
    <col min="2" max="2" width="9.140625" style="3"/>
    <col min="3" max="3" width="15.42578125" style="27" customWidth="1"/>
    <col min="4" max="4" width="16" style="27" customWidth="1"/>
    <col min="5" max="5" width="14.140625" style="27" customWidth="1"/>
    <col min="6" max="7" width="12" style="2" customWidth="1"/>
    <col min="8" max="16384" width="9.140625" style="2"/>
  </cols>
  <sheetData>
    <row r="1" spans="1:5">
      <c r="A1" s="51" t="s">
        <v>15</v>
      </c>
      <c r="B1" s="51"/>
      <c r="C1" s="51"/>
      <c r="D1" s="51"/>
      <c r="E1" s="51"/>
    </row>
    <row r="2" spans="1:5">
      <c r="A2" s="51" t="s">
        <v>35</v>
      </c>
      <c r="B2" s="51"/>
      <c r="C2" s="51"/>
      <c r="D2" s="51"/>
      <c r="E2" s="51"/>
    </row>
    <row r="3" spans="1:5">
      <c r="A3" s="1"/>
    </row>
    <row r="4" spans="1:5">
      <c r="A4" s="52" t="s">
        <v>29</v>
      </c>
      <c r="B4" s="52"/>
      <c r="C4" s="52"/>
      <c r="D4" s="52"/>
      <c r="E4" s="52"/>
    </row>
    <row r="5" spans="1:5" ht="15.75" customHeight="1">
      <c r="A5" s="53" t="s">
        <v>16</v>
      </c>
      <c r="B5" s="53"/>
      <c r="C5" s="53"/>
      <c r="D5" s="53"/>
      <c r="E5" s="53"/>
    </row>
    <row r="6" spans="1:5">
      <c r="A6" s="4"/>
    </row>
    <row r="7" spans="1:5">
      <c r="A7" s="13" t="s">
        <v>17</v>
      </c>
    </row>
    <row r="8" spans="1:5">
      <c r="A8" s="1"/>
    </row>
    <row r="9" spans="1:5">
      <c r="A9" s="48" t="s">
        <v>28</v>
      </c>
      <c r="B9" s="49" t="s">
        <v>18</v>
      </c>
      <c r="C9" s="50" t="s">
        <v>36</v>
      </c>
      <c r="D9" s="50"/>
      <c r="E9" s="50"/>
    </row>
    <row r="10" spans="1:5" ht="40.5">
      <c r="A10" s="48"/>
      <c r="B10" s="49"/>
      <c r="C10" s="28" t="s">
        <v>19</v>
      </c>
      <c r="D10" s="28" t="s">
        <v>20</v>
      </c>
      <c r="E10" s="29" t="s">
        <v>14</v>
      </c>
    </row>
    <row r="11" spans="1:5">
      <c r="A11" s="5" t="s">
        <v>21</v>
      </c>
      <c r="B11" s="6" t="s">
        <v>10</v>
      </c>
      <c r="C11" s="32" t="e">
        <f ca="1"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любимовский!C11+двуречный!C11+#REF!+#REF!+#REF!+московская!C11+#REF!+#REF!+#REF!+#REF!+#REF!+#REF!+#REF!+#REF!</f>
        <v>#REF!</v>
      </c>
      <c r="D11" s="30" t="e">
        <f ca="1"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любимовский!D11+двуречный!D11+#REF!+#REF!+#REF!+московская!D11+#REF!+#REF!+#REF!+#REF!+#REF!+#REF!+#REF!+#REF!</f>
        <v>#REF!</v>
      </c>
      <c r="E11" s="30" t="e">
        <f ca="1"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любимовский!E11+двуречный!E11+#REF!+#REF!+#REF!+московская!E11+#REF!+#REF!+#REF!+#REF!+#REF!+#REF!+#REF!+#REF!</f>
        <v>#REF!</v>
      </c>
    </row>
    <row r="12" spans="1:5" ht="25.5">
      <c r="A12" s="10" t="s">
        <v>24</v>
      </c>
      <c r="B12" s="6" t="s">
        <v>2</v>
      </c>
      <c r="C12" s="32" t="e">
        <f ca="1"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любимовский!C12+двуречный!C12+#REF!+#REF!+#REF!+московская!C12+#REF!+#REF!+#REF!+#REF!+#REF!+#REF!+#REF!+#REF!</f>
        <v>#REF!</v>
      </c>
      <c r="D12" s="30" t="e">
        <f ca="1"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любимовский!D12+двуречный!D12+#REF!+#REF!+#REF!+московская!D12+#REF!+#REF!+#REF!+#REF!+#REF!+#REF!+#REF!+#REF!</f>
        <v>#REF!</v>
      </c>
      <c r="E12" s="30" t="e">
        <f ca="1"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любимовский!E12+двуречный!E12+#REF!+#REF!+#REF!+московская!E12+#REF!+#REF!+#REF!+#REF!+#REF!+#REF!+#REF!+#REF!</f>
        <v>#REF!</v>
      </c>
    </row>
    <row r="13" spans="1:5" ht="25.5">
      <c r="A13" s="5" t="s">
        <v>11</v>
      </c>
      <c r="B13" s="6" t="s">
        <v>2</v>
      </c>
      <c r="C13" s="32" t="e">
        <f ca="1"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любимовский!C13+двуречный!C13+#REF!+#REF!+#REF!+московская!C13+#REF!+#REF!+#REF!+#REF!+#REF!+#REF!+#REF!+#REF!</f>
        <v>#REF!</v>
      </c>
      <c r="D13" s="30" t="e">
        <f ca="1"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любимовский!D13+двуречный!D13+#REF!+#REF!+#REF!+московская!D13+#REF!+#REF!+#REF!+#REF!+#REF!+#REF!+#REF!+#REF!</f>
        <v>#REF!</v>
      </c>
      <c r="E13" s="30" t="e">
        <f ca="1"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любимовский!E13+двуречный!E13+#REF!+#REF!+#REF!+московская!E13+#REF!+#REF!+#REF!+#REF!+#REF!+#REF!+#REF!+#REF!</f>
        <v>#REF!</v>
      </c>
    </row>
    <row r="14" spans="1:5">
      <c r="A14" s="8" t="s">
        <v>0</v>
      </c>
      <c r="B14" s="9"/>
      <c r="C14" s="32" t="e">
        <f ca="1"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любимовский!C14+двуречный!C14+#REF!+#REF!+#REF!+московская!C14+#REF!+#REF!+#REF!+#REF!+#REF!+#REF!+#REF!+#REF!</f>
        <v>#REF!</v>
      </c>
      <c r="D14" s="30" t="e">
        <f ca="1">'СШ №1'!D14+'СШ №2'!D14+'СШ №3'!D14+'СШ Серикова'!D14+'Алматинская НШ'!D14+аксай!D14+речная!D14+жаныспай!D14+иглик!D14+ковыльный!D14+калачи!D14+курский!D14+каракол!D14+орловка!D14+знаменка!D14+заречный!D14+любимовский!D14+двуречный!D14+#REF!+#REF!+#REF!+московская!D14+#REF!+#REF!+#REF!+#REF!+#REF!+#REF!+#REF!+#REF!</f>
        <v>#REF!</v>
      </c>
      <c r="E14" s="30" t="e">
        <f ca="1">'СШ №1'!E14+'СШ №2'!E14+'СШ №3'!E14+'СШ Серикова'!E14+'Алматинская НШ'!E14+аксай!E14+речная!E14+жаныспай!E14+иглик!E14+ковыльный!E14+калачи!E14+курский!E14+каракол!E14+орловка!E14+знаменка!E14+заречный!E14+любимовский!E14+двуречный!E14+#REF!+#REF!+#REF!+московская!E14+#REF!+#REF!+#REF!+#REF!+#REF!+#REF!+#REF!+#REF!</f>
        <v>#REF!</v>
      </c>
    </row>
    <row r="15" spans="1:5" ht="25.5">
      <c r="A15" s="5" t="s">
        <v>12</v>
      </c>
      <c r="B15" s="6" t="s">
        <v>2</v>
      </c>
      <c r="C15" s="32" t="e">
        <f ca="1"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любимовский!C15+двуречный!C15+#REF!+#REF!+#REF!+московская!C15+#REF!+#REF!+#REF!+#REF!+#REF!+#REF!+#REF!+#REF!</f>
        <v>#REF!</v>
      </c>
      <c r="D15" s="30" t="e">
        <f ca="1"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любимовский!D15+двуречный!D15+#REF!+#REF!+#REF!+московская!D15+#REF!+#REF!+#REF!+#REF!+#REF!+#REF!+#REF!+#REF!</f>
        <v>#REF!</v>
      </c>
      <c r="E15" s="30" t="e">
        <f ca="1"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любимовский!E15+двуречный!E15+#REF!+#REF!+#REF!+московская!E15+#REF!+#REF!+#REF!+#REF!+#REF!+#REF!+#REF!+#REF!</f>
        <v>#REF!</v>
      </c>
    </row>
    <row r="16" spans="1:5">
      <c r="A16" s="8" t="s">
        <v>1</v>
      </c>
      <c r="B16" s="9"/>
      <c r="C16" s="32" t="e">
        <f ca="1"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любимовский!C16+двуречный!C16+#REF!+#REF!+#REF!+московская!C16+#REF!+#REF!+#REF!+#REF!+#REF!+#REF!+#REF!+#REF!</f>
        <v>#REF!</v>
      </c>
      <c r="D16" s="30" t="e">
        <f ca="1">'СШ №1'!D16+'СШ №2'!D16+'СШ №3'!D16+'СШ Серикова'!D16+'Алматинская НШ'!D16+аксай!D16+речная!D16+жаныспай!D16+иглик!D16+ковыльный!D16+калачи!D16+курский!D16+каракол!D16+орловка!D16+знаменка!D16+заречный!D16+любимовский!D16+двуречный!D16+#REF!+#REF!+#REF!+московская!D16+#REF!+#REF!+#REF!+#REF!+#REF!+#REF!+#REF!+#REF!</f>
        <v>#REF!</v>
      </c>
      <c r="E16" s="30" t="e">
        <f ca="1">'СШ №1'!E16+'СШ №2'!E16+'СШ №3'!E16+'СШ Серикова'!E16+'Алматинская НШ'!E16+аксай!E16+речная!E16+жаныспай!E16+иглик!E16+ковыльный!E16+калачи!E16+курский!E16+каракол!E16+орловка!E16+знаменка!E16+заречный!E16+любимовский!E16+двуречный!E16+#REF!+#REF!+#REF!+московская!E16+#REF!+#REF!+#REF!+#REF!+#REF!+#REF!+#REF!+#REF!</f>
        <v>#REF!</v>
      </c>
    </row>
    <row r="17" spans="1:6" ht="25.5">
      <c r="A17" s="7" t="s">
        <v>13</v>
      </c>
      <c r="B17" s="6" t="s">
        <v>2</v>
      </c>
      <c r="C17" s="32" t="e">
        <f ca="1"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любимовский!C17+двуречный!C17+#REF!+#REF!+#REF!+московская!C17+#REF!+#REF!+#REF!+#REF!+#REF!+#REF!+#REF!+#REF!</f>
        <v>#REF!</v>
      </c>
      <c r="D17" s="30" t="e">
        <f ca="1"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любимовский!D17+двуречный!D17+#REF!+#REF!+#REF!+московская!D17+#REF!+#REF!+#REF!+#REF!+#REF!+#REF!+#REF!+#REF!</f>
        <v>#REF!</v>
      </c>
      <c r="E17" s="30" t="e">
        <f ca="1"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любимовский!E17+двуречный!E17+#REF!+#REF!+#REF!+московская!E17+#REF!+#REF!+#REF!+#REF!+#REF!+#REF!+#REF!+#REF!</f>
        <v>#REF!</v>
      </c>
    </row>
    <row r="18" spans="1:6">
      <c r="A18" s="10" t="s">
        <v>4</v>
      </c>
      <c r="B18" s="11" t="s">
        <v>3</v>
      </c>
      <c r="C18" s="32" t="e">
        <f ca="1"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любимовский!C18+двуречный!C18+#REF!+#REF!+#REF!+московская!C18+#REF!+#REF!+#REF!+#REF!+#REF!+#REF!+#REF!+#REF!</f>
        <v>#REF!</v>
      </c>
      <c r="D18" s="30" t="e">
        <f ca="1"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любимовский!D18+двуречный!D18+#REF!+#REF!+#REF!+московская!D18+#REF!+#REF!+#REF!+#REF!+#REF!+#REF!+#REF!+#REF!</f>
        <v>#REF!</v>
      </c>
      <c r="E18" s="30" t="e">
        <f ca="1"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любимовский!E18+двуречный!E18+#REF!+#REF!+#REF!+московская!E18+#REF!+#REF!+#REF!+#REF!+#REF!+#REF!+#REF!+#REF!</f>
        <v>#REF!</v>
      </c>
    </row>
    <row r="19" spans="1:6" ht="21.95" customHeight="1">
      <c r="A19" s="10" t="s">
        <v>26</v>
      </c>
      <c r="B19" s="6" t="s">
        <v>27</v>
      </c>
      <c r="C19" s="32" t="e">
        <f ca="1"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любимовский!C19+двуречный!C19+#REF!+#REF!+#REF!+московская!C19+#REF!+#REF!+#REF!+#REF!+#REF!+#REF!+#REF!+#REF!</f>
        <v>#REF!</v>
      </c>
      <c r="D19" s="30" t="e">
        <f ca="1">'СШ №1'!D19+'СШ №2'!D19+'СШ №3'!D19+'СШ Серикова'!D19+'Алматинская НШ'!D19+аксай!D19+речная!D19+жаныспай!D19+иглик!D19+ковыльный!D19+калачи!D19+курский!D19+каракол!D19+орловка!D19+знаменка!D19+заречный!D19+любимовский!D19+двуречный!D19+#REF!+#REF!+#REF!+московская!D19+#REF!+#REF!+#REF!+#REF!+#REF!+#REF!+#REF!+#REF!</f>
        <v>#REF!</v>
      </c>
      <c r="E19" s="30" t="e">
        <f ca="1">'СШ №1'!E19+'СШ №2'!E19+'СШ №3'!E19+'СШ Серикова'!E19+'Алматинская НШ'!E19+аксай!E19+речная!E19+жаныспай!E19+иглик!E19+ковыльный!E19+калачи!E19+курский!E19+каракол!E19+орловка!E19+знаменка!E19+заречный!E19+любимовский!E19+двуречный!E19+#REF!+#REF!+#REF!+московская!E19+#REF!+#REF!+#REF!+#REF!+#REF!+#REF!+#REF!+#REF!</f>
        <v>#REF!</v>
      </c>
    </row>
    <row r="20" spans="1:6" ht="25.5">
      <c r="A20" s="7" t="s">
        <v>22</v>
      </c>
      <c r="B20" s="6" t="s">
        <v>2</v>
      </c>
      <c r="C20" s="32" t="e">
        <f ca="1"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любимовский!C20+двуречный!C20+#REF!+#REF!+#REF!+московская!C20+#REF!+#REF!+#REF!+#REF!+#REF!+#REF!+#REF!+#REF!</f>
        <v>#REF!</v>
      </c>
      <c r="D20" s="30" t="e">
        <f ca="1"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любимовский!D20+двуречный!D20+#REF!+#REF!+#REF!+московская!D20+#REF!+#REF!+#REF!+#REF!+#REF!+#REF!+#REF!+#REF!</f>
        <v>#REF!</v>
      </c>
      <c r="E20" s="30" t="e">
        <f ca="1"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любимовский!E20+двуречный!E20+#REF!+#REF!+#REF!+московская!E20+#REF!+#REF!+#REF!+#REF!+#REF!+#REF!+#REF!+#REF!</f>
        <v>#REF!</v>
      </c>
    </row>
    <row r="21" spans="1:6">
      <c r="A21" s="10" t="s">
        <v>4</v>
      </c>
      <c r="B21" s="11" t="s">
        <v>3</v>
      </c>
      <c r="C21" s="32" t="e">
        <f ca="1"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любимовский!C21+двуречный!C21+#REF!+#REF!+#REF!+московская!C21+#REF!+#REF!+#REF!+#REF!+#REF!+#REF!+#REF!+#REF!</f>
        <v>#REF!</v>
      </c>
      <c r="D21" s="30" t="e">
        <f ca="1"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любимовский!D21+двуречный!D21+#REF!+#REF!+#REF!+московская!D21+#REF!+#REF!+#REF!+#REF!+#REF!+#REF!+#REF!+#REF!</f>
        <v>#REF!</v>
      </c>
      <c r="E21" s="30" t="e">
        <f ca="1"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любимовский!E21+двуречный!E21+#REF!+#REF!+#REF!+московская!E21+#REF!+#REF!+#REF!+#REF!+#REF!+#REF!+#REF!+#REF!</f>
        <v>#REF!</v>
      </c>
    </row>
    <row r="22" spans="1:6" ht="21.95" customHeight="1">
      <c r="A22" s="10" t="s">
        <v>26</v>
      </c>
      <c r="B22" s="6" t="s">
        <v>27</v>
      </c>
      <c r="C22" s="32" t="e">
        <f ca="1"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любимовский!C22+двуречный!C22+#REF!+#REF!+#REF!+московская!C22+#REF!+#REF!+#REF!+#REF!+#REF!+#REF!+#REF!+#REF!</f>
        <v>#REF!</v>
      </c>
      <c r="D22" s="30" t="e">
        <f ca="1">'СШ №1'!D22+'СШ №2'!D22+'СШ №3'!D22+'СШ Серикова'!D22+'Алматинская НШ'!D22+аксай!D22+речная!D22+жаныспай!D22+иглик!D22+ковыльный!D22+калачи!D22+курский!D22+каракол!D22+орловка!D22+знаменка!D22+заречный!D22+любимовский!D22+двуречный!D22+#REF!+#REF!+#REF!+московская!D22+#REF!+#REF!+#REF!+#REF!+#REF!+#REF!+#REF!+#REF!</f>
        <v>#REF!</v>
      </c>
      <c r="E22" s="30" t="e">
        <f ca="1">'СШ №1'!E22+'СШ №2'!E22+'СШ №3'!E22+'СШ Серикова'!E22+'Алматинская НШ'!E22+аксай!E22+речная!E22+жаныспай!E22+иглик!E22+ковыльный!E22+калачи!E22+курский!E22+каракол!E22+орловка!E22+знаменка!E22+заречный!E22+любимовский!E22+двуречный!E22+#REF!+#REF!+#REF!+московская!E22+#REF!+#REF!+#REF!+#REF!+#REF!+#REF!+#REF!+#REF!</f>
        <v>#REF!</v>
      </c>
    </row>
    <row r="23" spans="1:6" ht="39">
      <c r="A23" s="14" t="s">
        <v>25</v>
      </c>
      <c r="B23" s="6" t="s">
        <v>2</v>
      </c>
      <c r="C23" s="32" t="e">
        <f ca="1"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любимовский!C23+двуречный!C23+#REF!+#REF!+#REF!+московская!C23+#REF!+#REF!+#REF!+#REF!+#REF!+#REF!+#REF!+#REF!</f>
        <v>#REF!</v>
      </c>
      <c r="D23" s="30" t="e">
        <f ca="1"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любимовский!D23+двуречный!D23+#REF!+#REF!+#REF!+московская!D23+#REF!+#REF!+#REF!+#REF!+#REF!+#REF!+#REF!+#REF!</f>
        <v>#REF!</v>
      </c>
      <c r="E23" s="30" t="e">
        <f ca="1"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любимовский!E23+двуречный!E23+#REF!+#REF!+#REF!+московская!E23+#REF!+#REF!+#REF!+#REF!+#REF!+#REF!+#REF!+#REF!</f>
        <v>#REF!</v>
      </c>
    </row>
    <row r="24" spans="1:6">
      <c r="A24" s="10" t="s">
        <v>4</v>
      </c>
      <c r="B24" s="11" t="s">
        <v>3</v>
      </c>
      <c r="C24" s="32" t="e">
        <f ca="1"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любимовский!C24+двуречный!C24+#REF!+#REF!+#REF!+московская!C24+#REF!+#REF!+#REF!+#REF!+#REF!+#REF!+#REF!+#REF!</f>
        <v>#REF!</v>
      </c>
      <c r="D24" s="30" t="e">
        <f ca="1"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любимовский!D24+двуречный!D24+#REF!+#REF!+#REF!+московская!D24+#REF!+#REF!+#REF!+#REF!+#REF!+#REF!+#REF!+#REF!</f>
        <v>#REF!</v>
      </c>
      <c r="E24" s="30" t="e">
        <f ca="1"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любимовский!E24+двуречный!E24+#REF!+#REF!+#REF!+московская!E24+#REF!+#REF!+#REF!+#REF!+#REF!+#REF!+#REF!+#REF!</f>
        <v>#REF!</v>
      </c>
    </row>
    <row r="25" spans="1:6" ht="21.95" customHeight="1">
      <c r="A25" s="10" t="s">
        <v>26</v>
      </c>
      <c r="B25" s="6" t="s">
        <v>27</v>
      </c>
      <c r="C25" s="32" t="e">
        <f ca="1"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любимовский!C25+двуречный!C25+#REF!+#REF!+#REF!+московская!C25+#REF!+#REF!+#REF!+#REF!+#REF!+#REF!+#REF!+#REF!</f>
        <v>#REF!</v>
      </c>
      <c r="D25" s="30" t="e">
        <f ca="1">'СШ №1'!D25+'СШ №2'!D25+'СШ №3'!D25+'СШ Серикова'!D25+'Алматинская НШ'!D25+аксай!D25+речная!D25+жаныспай!D25+иглик!D25+ковыльный!D25+калачи!D25+курский!D25+каракол!D25+орловка!D25+знаменка!D25+заречный!D25+любимовский!D25+двуречный!D25+#REF!+#REF!+#REF!+московская!D25+#REF!+#REF!+#REF!+#REF!+#REF!+#REF!+#REF!+#REF!</f>
        <v>#REF!</v>
      </c>
      <c r="E25" s="30" t="e">
        <f ca="1">'СШ №1'!E25+'СШ №2'!E25+'СШ №3'!E25+'СШ Серикова'!E25+'Алматинская НШ'!E25+аксай!E25+речная!E25+жаныспай!E25+иглик!E25+ковыльный!E25+калачи!E25+курский!E25+каракол!E25+орловка!E25+знаменка!E25+заречный!E25+любимовский!E25+двуречный!E25+#REF!+#REF!+#REF!+московская!E25+#REF!+#REF!+#REF!+#REF!+#REF!+#REF!+#REF!+#REF!</f>
        <v>#REF!</v>
      </c>
    </row>
    <row r="26" spans="1:6" ht="25.5">
      <c r="A26" s="7" t="s">
        <v>23</v>
      </c>
      <c r="B26" s="6" t="s">
        <v>2</v>
      </c>
      <c r="C26" s="32" t="e">
        <f ca="1"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любимовский!C26+двуречный!C26+#REF!+#REF!+#REF!+московская!C26+#REF!+#REF!+#REF!+#REF!+#REF!+#REF!+#REF!+#REF!</f>
        <v>#REF!</v>
      </c>
      <c r="D26" s="30" t="e">
        <f ca="1"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любимовский!D26+двуречный!D26+#REF!+#REF!+#REF!+московская!D26+#REF!+#REF!+#REF!+#REF!+#REF!+#REF!+#REF!+#REF!</f>
        <v>#REF!</v>
      </c>
      <c r="E26" s="30" t="e">
        <f ca="1"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любимовский!E26+двуречный!E26+#REF!+#REF!+#REF!+московская!E26+#REF!+#REF!+#REF!+#REF!+#REF!+#REF!+#REF!+#REF!</f>
        <v>#REF!</v>
      </c>
    </row>
    <row r="27" spans="1:6">
      <c r="A27" s="10" t="s">
        <v>4</v>
      </c>
      <c r="B27" s="11" t="s">
        <v>3</v>
      </c>
      <c r="C27" s="32" t="e">
        <f ca="1"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любимовский!C27+двуречный!C27+#REF!+#REF!+#REF!+московская!C27+#REF!+#REF!+#REF!+#REF!+#REF!+#REF!+#REF!+#REF!</f>
        <v>#REF!</v>
      </c>
      <c r="D27" s="30" t="e">
        <f ca="1"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любимовский!D27+двуречный!D27+#REF!+#REF!+#REF!+московская!D27+#REF!+#REF!+#REF!+#REF!+#REF!+#REF!+#REF!+#REF!</f>
        <v>#REF!</v>
      </c>
      <c r="E27" s="30" t="e">
        <f ca="1"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любимовский!E27+двуречный!E27+#REF!+#REF!+#REF!+московская!E27+#REF!+#REF!+#REF!+#REF!+#REF!+#REF!+#REF!+#REF!</f>
        <v>#REF!</v>
      </c>
    </row>
    <row r="28" spans="1:6" ht="21.95" customHeight="1">
      <c r="A28" s="10" t="s">
        <v>26</v>
      </c>
      <c r="B28" s="6" t="s">
        <v>27</v>
      </c>
      <c r="C28" s="32" t="e">
        <f ca="1"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любимовский!C28+двуречный!C28+#REF!+#REF!+#REF!+московская!C28+#REF!+#REF!+#REF!+#REF!+#REF!+#REF!+#REF!+#REF!</f>
        <v>#REF!</v>
      </c>
      <c r="D28" s="30" t="e">
        <f ca="1">'СШ №1'!D28+'СШ №2'!D28+'СШ №3'!D28+'СШ Серикова'!D28+'Алматинская НШ'!D28+аксай!D28+речная!D28+жаныспай!D28+иглик!D28+ковыльный!D28+калачи!D28+курский!D28+каракол!D28+орловка!D28+знаменка!D28+заречный!D28+любимовский!D28+двуречный!D28+#REF!+#REF!+#REF!+московская!D28+#REF!+#REF!+#REF!+#REF!+#REF!+#REF!+#REF!+#REF!</f>
        <v>#REF!</v>
      </c>
      <c r="E28" s="30" t="e">
        <f ca="1">'СШ №1'!E28+'СШ №2'!E28+'СШ №3'!E28+'СШ Серикова'!E28+'Алматинская НШ'!E28+аксай!E28+речная!E28+жаныспай!E28+иглик!E28+ковыльный!E28+калачи!E28+курский!E28+каракол!E28+орловка!E28+знаменка!E28+заречный!E28+любимовский!E28+двуречный!E28+#REF!+#REF!+#REF!+московская!E28+#REF!+#REF!+#REF!+#REF!+#REF!+#REF!+#REF!+#REF!</f>
        <v>#REF!</v>
      </c>
    </row>
    <row r="29" spans="1:6" ht="25.5">
      <c r="A29" s="5" t="s">
        <v>5</v>
      </c>
      <c r="B29" s="6" t="s">
        <v>2</v>
      </c>
      <c r="C29" s="32" t="e">
        <f ca="1"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любимовский!C29+двуречный!C29+#REF!+#REF!+#REF!+московская!C29+#REF!+#REF!+#REF!+#REF!+#REF!+#REF!+#REF!+#REF!</f>
        <v>#REF!</v>
      </c>
      <c r="D29" s="30" t="e">
        <f ca="1"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любимовский!D29+двуречный!D29+#REF!+#REF!+#REF!+московская!D29+#REF!+#REF!+#REF!+#REF!+#REF!+#REF!+#REF!+#REF!</f>
        <v>#REF!</v>
      </c>
      <c r="E29" s="30" t="e">
        <f ca="1"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любимовский!E29+двуречный!E29+#REF!+#REF!+#REF!+московская!E29+#REF!+#REF!+#REF!+#REF!+#REF!+#REF!+#REF!+#REF!</f>
        <v>#REF!</v>
      </c>
      <c r="F29" s="18"/>
    </row>
    <row r="30" spans="1:6" ht="36.75">
      <c r="A30" s="12" t="s">
        <v>6</v>
      </c>
      <c r="B30" s="6" t="s">
        <v>2</v>
      </c>
      <c r="C30" s="32" t="e">
        <f ca="1"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любимовский!C30+двуречный!C30+#REF!+#REF!+#REF!+московская!C30+#REF!+#REF!+#REF!+#REF!+#REF!+#REF!+#REF!+#REF!</f>
        <v>#REF!</v>
      </c>
      <c r="D30" s="30" t="e">
        <f ca="1"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любимовский!D30+двуречный!D30+#REF!+#REF!+#REF!+московская!D30+#REF!+#REF!+#REF!+#REF!+#REF!+#REF!+#REF!+#REF!</f>
        <v>#REF!</v>
      </c>
      <c r="E30" s="30" t="e">
        <f ca="1"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любимовский!E30+двуречный!E30+#REF!+#REF!+#REF!+московская!E30+#REF!+#REF!+#REF!+#REF!+#REF!+#REF!+#REF!+#REF!</f>
        <v>#REF!</v>
      </c>
    </row>
    <row r="31" spans="1:6" ht="25.5">
      <c r="A31" s="12" t="s">
        <v>7</v>
      </c>
      <c r="B31" s="6" t="s">
        <v>2</v>
      </c>
      <c r="C31" s="32" t="e">
        <f ca="1"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любимовский!C31+двуречный!C31+#REF!+#REF!+#REF!+московская!C31+#REF!+#REF!+#REF!+#REF!+#REF!+#REF!+#REF!+#REF!</f>
        <v>#REF!</v>
      </c>
      <c r="D31" s="30" t="e">
        <f ca="1"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любимовский!D31+двуречный!D31+#REF!+#REF!+#REF!+московская!D31+#REF!+#REF!+#REF!+#REF!+#REF!+#REF!+#REF!+#REF!</f>
        <v>#REF!</v>
      </c>
      <c r="E31" s="30" t="e">
        <f ca="1"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любимовский!E31+двуречный!E31+#REF!+#REF!+#REF!+московская!E31+#REF!+#REF!+#REF!+#REF!+#REF!+#REF!+#REF!+#REF!</f>
        <v>#REF!</v>
      </c>
    </row>
    <row r="32" spans="1:6" ht="36.75">
      <c r="A32" s="12" t="s">
        <v>8</v>
      </c>
      <c r="B32" s="6" t="s">
        <v>2</v>
      </c>
      <c r="C32" s="32" t="e">
        <f ca="1"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любимовский!C32+двуречный!C32+#REF!+#REF!+#REF!+московская!C32+#REF!+#REF!+#REF!+#REF!+#REF!+#REF!+#REF!+#REF!</f>
        <v>#REF!</v>
      </c>
      <c r="D32" s="30" t="e">
        <f ca="1"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любимовский!D32+двуречный!D32+#REF!+#REF!+#REF!+московская!D32+#REF!+#REF!+#REF!+#REF!+#REF!+#REF!+#REF!+#REF!</f>
        <v>#REF!</v>
      </c>
      <c r="E32" s="30" t="e">
        <f ca="1"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любимовский!E32+двуречный!E32+#REF!+#REF!+#REF!+московская!E32+#REF!+#REF!+#REF!+#REF!+#REF!+#REF!+#REF!+#REF!</f>
        <v>#REF!</v>
      </c>
    </row>
    <row r="33" spans="1:5" ht="54" customHeight="1">
      <c r="A33" s="12" t="s">
        <v>9</v>
      </c>
      <c r="B33" s="6" t="s">
        <v>2</v>
      </c>
      <c r="C33" s="32" t="e">
        <f ca="1"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любимовский!C33+двуречный!C33+#REF!+#REF!+#REF!+московская!C33+#REF!+#REF!+#REF!+#REF!+#REF!+#REF!+#REF!+#REF!</f>
        <v>#REF!</v>
      </c>
      <c r="D33" s="30" t="e">
        <f ca="1"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любимовский!D33+двуречный!D33+#REF!+#REF!+#REF!+московская!D33+#REF!+#REF!+#REF!+#REF!+#REF!+#REF!+#REF!+#REF!</f>
        <v>#REF!</v>
      </c>
      <c r="E33" s="30" t="e">
        <f ca="1"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любимовский!E33+двуречный!E33+#REF!+#REF!+#REF!+московская!E33+#REF!+#REF!+#REF!+#REF!+#REF!+#REF!+#REF!+#REF!</f>
        <v>#REF!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.5703125" style="36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2" customHeight="1">
      <c r="A4" s="56" t="s">
        <v>46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702.21578947368425</v>
      </c>
      <c r="D12" s="31">
        <f>(D13-D32)/D11</f>
        <v>702.21578947368425</v>
      </c>
      <c r="E12" s="31">
        <f>(E13-E32)/E11</f>
        <v>702.21578947368425</v>
      </c>
    </row>
    <row r="13" spans="1:7" ht="25.5">
      <c r="A13" s="5" t="s">
        <v>11</v>
      </c>
      <c r="B13" s="6" t="s">
        <v>2</v>
      </c>
      <c r="C13" s="31">
        <f>C15+C29+C30+C31+C32+C33</f>
        <v>40038.300000000003</v>
      </c>
      <c r="D13" s="31">
        <f>C13</f>
        <v>40038.300000000003</v>
      </c>
      <c r="E13" s="31">
        <f>E15+E29+E30+E31+E32+E33</f>
        <v>40038.300000000003</v>
      </c>
    </row>
    <row r="14" spans="1:7">
      <c r="A14" s="8" t="s">
        <v>0</v>
      </c>
      <c r="B14" s="9"/>
      <c r="C14" s="31">
        <v>0</v>
      </c>
      <c r="D14" s="31">
        <f t="shared" ref="D14:D33" si="0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32606.300000000003</v>
      </c>
      <c r="D15" s="31">
        <f t="shared" si="0"/>
        <v>32606.300000000003</v>
      </c>
      <c r="E15" s="31">
        <f>E17+E20+E23+E26</f>
        <v>32606.300000000003</v>
      </c>
    </row>
    <row r="16" spans="1:7">
      <c r="A16" s="8" t="s">
        <v>1</v>
      </c>
      <c r="B16" s="9"/>
      <c r="C16" s="31">
        <v>0</v>
      </c>
      <c r="D16" s="31">
        <f t="shared" si="0"/>
        <v>0</v>
      </c>
      <c r="E16" s="31">
        <v>0</v>
      </c>
    </row>
    <row r="17" spans="1:7" s="18" customFormat="1" ht="25.5">
      <c r="A17" s="20" t="s">
        <v>30</v>
      </c>
      <c r="B17" s="17" t="s">
        <v>2</v>
      </c>
      <c r="C17" s="31">
        <v>2992.7</v>
      </c>
      <c r="D17" s="31">
        <f t="shared" si="0"/>
        <v>2992.7</v>
      </c>
      <c r="E17" s="31">
        <v>2992.7</v>
      </c>
      <c r="F17" s="34"/>
      <c r="G17" s="34"/>
    </row>
    <row r="18" spans="1:7" s="18" customFormat="1">
      <c r="A18" s="21" t="s">
        <v>4</v>
      </c>
      <c r="B18" s="22" t="s">
        <v>3</v>
      </c>
      <c r="C18" s="33">
        <v>2</v>
      </c>
      <c r="D18" s="31">
        <f t="shared" si="0"/>
        <v>2</v>
      </c>
      <c r="E18" s="33">
        <v>2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31">
        <f>C17/C18/12*1000+200</f>
        <v>124895.83333333333</v>
      </c>
      <c r="D19" s="31">
        <f t="shared" si="0"/>
        <v>124895.83333333333</v>
      </c>
      <c r="E19" s="31">
        <f>E17*1000/12/E18</f>
        <v>124695.83333333333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31">
        <v>20998.400000000001</v>
      </c>
      <c r="D20" s="31">
        <f t="shared" si="0"/>
        <v>20998.400000000001</v>
      </c>
      <c r="E20" s="31">
        <v>20998.400000000001</v>
      </c>
      <c r="F20" s="34"/>
      <c r="G20" s="34"/>
    </row>
    <row r="21" spans="1:7" s="18" customFormat="1">
      <c r="A21" s="21" t="s">
        <v>4</v>
      </c>
      <c r="B21" s="22" t="s">
        <v>3</v>
      </c>
      <c r="C21" s="33">
        <v>16.7</v>
      </c>
      <c r="D21" s="31">
        <f t="shared" si="0"/>
        <v>16.7</v>
      </c>
      <c r="E21" s="33">
        <v>16.7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C20/12/C21*1000</f>
        <v>104782.43512974054</v>
      </c>
      <c r="D22" s="31">
        <f t="shared" si="0"/>
        <v>104782.43512974054</v>
      </c>
      <c r="E22" s="31">
        <f>E20/12/E21*1000</f>
        <v>104782.43512974054</v>
      </c>
    </row>
    <row r="23" spans="1:7" ht="39">
      <c r="A23" s="14" t="s">
        <v>25</v>
      </c>
      <c r="B23" s="6" t="s">
        <v>2</v>
      </c>
      <c r="C23" s="31">
        <v>1783.4</v>
      </c>
      <c r="D23" s="31">
        <f t="shared" si="0"/>
        <v>1783.4</v>
      </c>
      <c r="E23" s="31">
        <v>1783.4</v>
      </c>
    </row>
    <row r="24" spans="1:7">
      <c r="A24" s="10" t="s">
        <v>4</v>
      </c>
      <c r="B24" s="11" t="s">
        <v>3</v>
      </c>
      <c r="C24" s="33">
        <v>2.5</v>
      </c>
      <c r="D24" s="31">
        <f t="shared" si="0"/>
        <v>2.5</v>
      </c>
      <c r="E24" s="33">
        <v>2.5</v>
      </c>
    </row>
    <row r="25" spans="1:7" ht="21.95" customHeight="1">
      <c r="A25" s="10" t="s">
        <v>26</v>
      </c>
      <c r="B25" s="6" t="s">
        <v>27</v>
      </c>
      <c r="C25" s="31">
        <f>C23/C24/12*1000</f>
        <v>59446.666666666664</v>
      </c>
      <c r="D25" s="31">
        <f t="shared" si="0"/>
        <v>59446.666666666664</v>
      </c>
      <c r="E25" s="31">
        <f>E23/E24/12*1000</f>
        <v>59446.666666666664</v>
      </c>
    </row>
    <row r="26" spans="1:7" ht="25.5">
      <c r="A26" s="7" t="s">
        <v>23</v>
      </c>
      <c r="B26" s="6" t="s">
        <v>2</v>
      </c>
      <c r="C26" s="31">
        <v>6831.8</v>
      </c>
      <c r="D26" s="31">
        <f t="shared" si="0"/>
        <v>6831.8</v>
      </c>
      <c r="E26" s="31">
        <v>6831.8</v>
      </c>
    </row>
    <row r="27" spans="1:7">
      <c r="A27" s="10" t="s">
        <v>4</v>
      </c>
      <c r="B27" s="11" t="s">
        <v>3</v>
      </c>
      <c r="C27" s="33">
        <v>11.8</v>
      </c>
      <c r="D27" s="31">
        <f t="shared" si="0"/>
        <v>11.8</v>
      </c>
      <c r="E27" s="33">
        <v>11.8</v>
      </c>
    </row>
    <row r="28" spans="1:7" ht="21.95" customHeight="1">
      <c r="A28" s="10" t="s">
        <v>26</v>
      </c>
      <c r="B28" s="6" t="s">
        <v>27</v>
      </c>
      <c r="C28" s="31">
        <f>C26/12/C27*1000</f>
        <v>48247.175141242944</v>
      </c>
      <c r="D28" s="31">
        <f t="shared" si="0"/>
        <v>48247.175141242944</v>
      </c>
      <c r="E28" s="31">
        <f>E26/12/E27*1000</f>
        <v>48247.175141242944</v>
      </c>
    </row>
    <row r="29" spans="1:7" ht="25.5">
      <c r="A29" s="5" t="s">
        <v>5</v>
      </c>
      <c r="B29" s="6" t="s">
        <v>2</v>
      </c>
      <c r="C29" s="31">
        <v>2741</v>
      </c>
      <c r="D29" s="31">
        <f t="shared" si="0"/>
        <v>2741</v>
      </c>
      <c r="E29" s="31">
        <v>2741</v>
      </c>
    </row>
    <row r="30" spans="1:7" ht="36.75">
      <c r="A30" s="12" t="s">
        <v>6</v>
      </c>
      <c r="B30" s="6" t="s">
        <v>2</v>
      </c>
      <c r="C30" s="31">
        <v>1008</v>
      </c>
      <c r="D30" s="31">
        <v>1008</v>
      </c>
      <c r="E30" s="31">
        <v>1008</v>
      </c>
    </row>
    <row r="31" spans="1:7" ht="25.5">
      <c r="A31" s="12" t="s">
        <v>7</v>
      </c>
      <c r="B31" s="6" t="s">
        <v>2</v>
      </c>
      <c r="C31" s="31">
        <v>0</v>
      </c>
      <c r="D31" s="31">
        <f t="shared" si="0"/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12</v>
      </c>
      <c r="D32" s="31">
        <f t="shared" si="0"/>
        <v>12</v>
      </c>
      <c r="E32" s="31">
        <v>12</v>
      </c>
    </row>
    <row r="33" spans="1:5" ht="38.25" customHeight="1">
      <c r="A33" s="12" t="s">
        <v>9</v>
      </c>
      <c r="B33" s="6" t="s">
        <v>2</v>
      </c>
      <c r="C33" s="31">
        <v>3671</v>
      </c>
      <c r="D33" s="31">
        <f t="shared" si="0"/>
        <v>3671</v>
      </c>
      <c r="E33" s="31">
        <v>3671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.8554687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9.5" customHeight="1">
      <c r="A4" s="56" t="s">
        <v>47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45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  <c r="F10" s="34" t="s">
        <v>32</v>
      </c>
    </row>
    <row r="11" spans="1:7">
      <c r="A11" s="5" t="s">
        <v>21</v>
      </c>
      <c r="B11" s="6" t="s">
        <v>10</v>
      </c>
      <c r="C11" s="31">
        <v>82</v>
      </c>
      <c r="D11" s="31">
        <v>82</v>
      </c>
      <c r="E11" s="31">
        <v>82</v>
      </c>
    </row>
    <row r="12" spans="1:7" ht="25.5">
      <c r="A12" s="10" t="s">
        <v>24</v>
      </c>
      <c r="B12" s="6" t="s">
        <v>2</v>
      </c>
      <c r="C12" s="31">
        <f>(C13-C32)/C11</f>
        <v>641.88780487804877</v>
      </c>
      <c r="D12" s="31">
        <f>(D13-D32)/D11</f>
        <v>641.88780487804877</v>
      </c>
      <c r="E12" s="31">
        <f>(E13-E32)/E11</f>
        <v>641.88780487804877</v>
      </c>
    </row>
    <row r="13" spans="1:7" ht="25.5">
      <c r="A13" s="5" t="s">
        <v>11</v>
      </c>
      <c r="B13" s="6" t="s">
        <v>2</v>
      </c>
      <c r="C13" s="31">
        <f>C15+C29+C30+C31+C32+C33</f>
        <v>52653.799999999996</v>
      </c>
      <c r="D13" s="31">
        <f>C13</f>
        <v>52653.799999999996</v>
      </c>
      <c r="E13" s="31">
        <f>E15+E29+E30+E31+E32+E33</f>
        <v>52653.799999999996</v>
      </c>
    </row>
    <row r="14" spans="1:7">
      <c r="A14" s="8" t="s">
        <v>0</v>
      </c>
      <c r="B14" s="9"/>
      <c r="C14" s="31"/>
      <c r="D14" s="31">
        <f>C14</f>
        <v>0</v>
      </c>
      <c r="E14" s="31"/>
      <c r="G14" s="15"/>
    </row>
    <row r="15" spans="1:7" ht="25.5">
      <c r="A15" s="5" t="s">
        <v>12</v>
      </c>
      <c r="B15" s="6" t="s">
        <v>2</v>
      </c>
      <c r="C15" s="25">
        <v>39917.599999999999</v>
      </c>
      <c r="D15" s="25">
        <v>39917.599999999999</v>
      </c>
      <c r="E15" s="25">
        <v>39917.599999999999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4308.8</v>
      </c>
      <c r="D17" s="25">
        <v>4308.8</v>
      </c>
      <c r="E17" s="25">
        <v>4308.8</v>
      </c>
      <c r="F17" s="34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25">
        <v>119688.9</v>
      </c>
      <c r="D19" s="25">
        <v>119688.9</v>
      </c>
      <c r="E19" s="25">
        <v>119688.9</v>
      </c>
      <c r="F19" s="34"/>
    </row>
    <row r="20" spans="1:6" s="18" customFormat="1" ht="25.5">
      <c r="A20" s="20" t="s">
        <v>31</v>
      </c>
      <c r="B20" s="17" t="s">
        <v>2</v>
      </c>
      <c r="C20" s="25">
        <v>26293.200000000001</v>
      </c>
      <c r="D20" s="25">
        <v>26293.200000000001</v>
      </c>
      <c r="E20" s="25">
        <v>26293.200000000001</v>
      </c>
      <c r="F20" s="34"/>
    </row>
    <row r="21" spans="1:6">
      <c r="A21" s="10" t="s">
        <v>4</v>
      </c>
      <c r="B21" s="11" t="s">
        <v>3</v>
      </c>
      <c r="C21" s="26">
        <v>14</v>
      </c>
      <c r="D21" s="26">
        <v>14</v>
      </c>
      <c r="E21" s="26">
        <v>14</v>
      </c>
    </row>
    <row r="22" spans="1:6" ht="21.95" customHeight="1">
      <c r="A22" s="10" t="s">
        <v>26</v>
      </c>
      <c r="B22" s="6" t="s">
        <v>27</v>
      </c>
      <c r="C22" s="25">
        <f>C20/12/C21*1000</f>
        <v>156507.14285714284</v>
      </c>
      <c r="D22" s="25">
        <f>D20/12/D21*1000</f>
        <v>156507.14285714284</v>
      </c>
      <c r="E22" s="25">
        <f>E20/12/E21*1000</f>
        <v>156507.14285714284</v>
      </c>
    </row>
    <row r="23" spans="1:6" ht="39">
      <c r="A23" s="14" t="s">
        <v>25</v>
      </c>
      <c r="B23" s="6" t="s">
        <v>2</v>
      </c>
      <c r="C23" s="25">
        <v>2769.2</v>
      </c>
      <c r="D23" s="25">
        <v>2769.2</v>
      </c>
      <c r="E23" s="25">
        <v>2769.2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>C23/C24/12*1000</f>
        <v>76922.222222222219</v>
      </c>
      <c r="D25" s="25">
        <f>D23/D24/12*1000</f>
        <v>76922.222222222219</v>
      </c>
      <c r="E25" s="25">
        <f>E23/E24/12*1000</f>
        <v>76922.222222222219</v>
      </c>
    </row>
    <row r="26" spans="1:6" ht="25.5">
      <c r="A26" s="7" t="s">
        <v>23</v>
      </c>
      <c r="B26" s="6" t="s">
        <v>2</v>
      </c>
      <c r="C26" s="25">
        <v>6546.4</v>
      </c>
      <c r="D26" s="25">
        <v>6546.4</v>
      </c>
      <c r="E26" s="25">
        <v>6546.4</v>
      </c>
    </row>
    <row r="27" spans="1:6">
      <c r="A27" s="10" t="s">
        <v>4</v>
      </c>
      <c r="B27" s="11" t="s">
        <v>3</v>
      </c>
      <c r="C27" s="26">
        <v>10</v>
      </c>
      <c r="D27" s="26">
        <v>10</v>
      </c>
      <c r="E27" s="26">
        <v>10</v>
      </c>
    </row>
    <row r="28" spans="1:6" ht="21.95" customHeight="1">
      <c r="A28" s="10" t="s">
        <v>26</v>
      </c>
      <c r="B28" s="6" t="s">
        <v>27</v>
      </c>
      <c r="C28" s="25">
        <f>C26/12/C27*1000</f>
        <v>54553.333333333328</v>
      </c>
      <c r="D28" s="25">
        <f>D26/12/D27*1000</f>
        <v>54553.333333333328</v>
      </c>
      <c r="E28" s="25">
        <f>E26/12/E27*1000</f>
        <v>54553.333333333328</v>
      </c>
    </row>
    <row r="29" spans="1:6" ht="25.5">
      <c r="A29" s="5" t="s">
        <v>5</v>
      </c>
      <c r="B29" s="6" t="s">
        <v>2</v>
      </c>
      <c r="C29" s="25">
        <v>3963.2</v>
      </c>
      <c r="D29" s="25">
        <v>3963.2</v>
      </c>
      <c r="E29" s="25">
        <v>3963.2</v>
      </c>
    </row>
    <row r="30" spans="1:6" ht="36.75">
      <c r="A30" s="12" t="s">
        <v>6</v>
      </c>
      <c r="B30" s="6" t="s">
        <v>2</v>
      </c>
      <c r="C30" s="31">
        <v>7583</v>
      </c>
      <c r="D30" s="31">
        <f>C30</f>
        <v>7583</v>
      </c>
      <c r="E30" s="31">
        <v>7583</v>
      </c>
    </row>
    <row r="31" spans="1:6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>C32</f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1171</v>
      </c>
      <c r="D33" s="31">
        <f>C33</f>
        <v>1171</v>
      </c>
      <c r="E33" s="31">
        <v>1171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.75" customHeight="1">
      <c r="A4" s="56" t="s">
        <v>48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34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</v>
      </c>
      <c r="D11" s="31">
        <v>5</v>
      </c>
      <c r="E11" s="31">
        <v>5</v>
      </c>
    </row>
    <row r="12" spans="1:7" ht="25.5">
      <c r="A12" s="10" t="s">
        <v>24</v>
      </c>
      <c r="B12" s="6" t="s">
        <v>2</v>
      </c>
      <c r="C12" s="31">
        <f>(C13--C32)/C11</f>
        <v>2255.6400000000003</v>
      </c>
      <c r="D12" s="31">
        <f>(D13--D32)/D11</f>
        <v>2255.6400000000003</v>
      </c>
      <c r="E12" s="31">
        <f>(E13--E32)/E11</f>
        <v>2255.6400000000003</v>
      </c>
    </row>
    <row r="13" spans="1:7" ht="25.5">
      <c r="A13" s="5" t="s">
        <v>11</v>
      </c>
      <c r="B13" s="6" t="s">
        <v>2</v>
      </c>
      <c r="C13" s="31">
        <f>C15+C29+C30+C31+C32+C33</f>
        <v>11265.2</v>
      </c>
      <c r="D13" s="31">
        <f>C13</f>
        <v>11265.2</v>
      </c>
      <c r="E13" s="31">
        <f>E15+E29+E30+E32+E33</f>
        <v>11265.2</v>
      </c>
    </row>
    <row r="14" spans="1:7">
      <c r="A14" s="8" t="s">
        <v>0</v>
      </c>
      <c r="B14" s="9"/>
      <c r="C14" s="31"/>
      <c r="D14" s="31">
        <f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f>C20+C23+C26</f>
        <v>8623.2000000000007</v>
      </c>
      <c r="D15" s="31">
        <f>D20+D23+D26</f>
        <v>8623.2000000000007</v>
      </c>
      <c r="E15" s="31">
        <f>E20+E23+E26</f>
        <v>8623.2000000000007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0</v>
      </c>
      <c r="D17" s="31">
        <v>0</v>
      </c>
      <c r="E17" s="31">
        <v>0</v>
      </c>
      <c r="F17" s="34"/>
    </row>
    <row r="18" spans="1:6" s="18" customFormat="1">
      <c r="A18" s="21" t="s">
        <v>4</v>
      </c>
      <c r="B18" s="22" t="s">
        <v>3</v>
      </c>
      <c r="C18" s="33"/>
      <c r="D18" s="31"/>
      <c r="E18" s="33"/>
      <c r="F18" s="34"/>
    </row>
    <row r="19" spans="1:6" s="18" customFormat="1" ht="21.95" customHeight="1">
      <c r="A19" s="21" t="s">
        <v>26</v>
      </c>
      <c r="B19" s="17" t="s">
        <v>27</v>
      </c>
      <c r="C19" s="31"/>
      <c r="D19" s="31"/>
      <c r="E19" s="31"/>
      <c r="F19" s="34"/>
    </row>
    <row r="20" spans="1:6" s="18" customFormat="1" ht="25.5">
      <c r="A20" s="20" t="s">
        <v>31</v>
      </c>
      <c r="B20" s="17" t="s">
        <v>2</v>
      </c>
      <c r="C20" s="31">
        <v>3577.2</v>
      </c>
      <c r="D20" s="31">
        <v>3577.2</v>
      </c>
      <c r="E20" s="31">
        <v>3577.2</v>
      </c>
      <c r="F20" s="34"/>
    </row>
    <row r="21" spans="1:6" s="18" customFormat="1">
      <c r="A21" s="21" t="s">
        <v>4</v>
      </c>
      <c r="B21" s="22" t="s">
        <v>3</v>
      </c>
      <c r="C21" s="33">
        <v>5.5</v>
      </c>
      <c r="D21" s="33">
        <v>5.5</v>
      </c>
      <c r="E21" s="33">
        <v>5.5</v>
      </c>
      <c r="F21" s="34"/>
    </row>
    <row r="22" spans="1:6" ht="21.95" customHeight="1">
      <c r="A22" s="10" t="s">
        <v>26</v>
      </c>
      <c r="B22" s="6" t="s">
        <v>27</v>
      </c>
      <c r="C22" s="31">
        <f>C20/12/C21*1000</f>
        <v>54199.999999999993</v>
      </c>
      <c r="D22" s="31">
        <f>D20/12/D21*1000</f>
        <v>54199.999999999993</v>
      </c>
      <c r="E22" s="31">
        <f>E20/12/E21*1000</f>
        <v>54199.999999999993</v>
      </c>
    </row>
    <row r="23" spans="1:6" ht="39">
      <c r="A23" s="14" t="s">
        <v>25</v>
      </c>
      <c r="B23" s="6" t="s">
        <v>2</v>
      </c>
      <c r="C23" s="31">
        <v>851.2</v>
      </c>
      <c r="D23" s="31">
        <v>851.2</v>
      </c>
      <c r="E23" s="31">
        <v>851.2</v>
      </c>
    </row>
    <row r="24" spans="1:6">
      <c r="A24" s="10" t="s">
        <v>4</v>
      </c>
      <c r="B24" s="11" t="s">
        <v>3</v>
      </c>
      <c r="C24" s="33">
        <v>0.8</v>
      </c>
      <c r="D24" s="33">
        <v>0.8</v>
      </c>
      <c r="E24" s="33">
        <v>0.8</v>
      </c>
    </row>
    <row r="25" spans="1:6" ht="21.95" customHeight="1">
      <c r="A25" s="10" t="s">
        <v>26</v>
      </c>
      <c r="B25" s="6" t="s">
        <v>27</v>
      </c>
      <c r="C25" s="31">
        <f>C23/C24/12*1000</f>
        <v>88666.666666666672</v>
      </c>
      <c r="D25" s="31">
        <f>D23/D24/12*1000</f>
        <v>88666.666666666672</v>
      </c>
      <c r="E25" s="31">
        <f>E23/E24/12*1000</f>
        <v>88666.666666666672</v>
      </c>
    </row>
    <row r="26" spans="1:6" ht="25.5">
      <c r="A26" s="7" t="s">
        <v>23</v>
      </c>
      <c r="B26" s="6" t="s">
        <v>2</v>
      </c>
      <c r="C26" s="31">
        <v>4194.8</v>
      </c>
      <c r="D26" s="31">
        <v>4194.8</v>
      </c>
      <c r="E26" s="31">
        <v>4194.8</v>
      </c>
    </row>
    <row r="27" spans="1:6">
      <c r="A27" s="10" t="s">
        <v>4</v>
      </c>
      <c r="B27" s="11" t="s">
        <v>3</v>
      </c>
      <c r="C27" s="33">
        <v>6.6</v>
      </c>
      <c r="D27" s="33">
        <v>6.6</v>
      </c>
      <c r="E27" s="33">
        <v>6.6</v>
      </c>
    </row>
    <row r="28" spans="1:6" ht="21.95" customHeight="1">
      <c r="A28" s="10" t="s">
        <v>26</v>
      </c>
      <c r="B28" s="6" t="s">
        <v>27</v>
      </c>
      <c r="C28" s="31">
        <f>C26/12/C27*1000</f>
        <v>52964.646464646466</v>
      </c>
      <c r="D28" s="31">
        <f>D26/12/D27*1000</f>
        <v>52964.646464646466</v>
      </c>
      <c r="E28" s="31">
        <f>E26/12/E27*1000</f>
        <v>52964.646464646466</v>
      </c>
    </row>
    <row r="29" spans="1:6" ht="25.5">
      <c r="A29" s="5" t="s">
        <v>5</v>
      </c>
      <c r="B29" s="6" t="s">
        <v>2</v>
      </c>
      <c r="C29" s="31">
        <v>1250</v>
      </c>
      <c r="D29" s="31">
        <v>1250</v>
      </c>
      <c r="E29" s="31">
        <v>1250</v>
      </c>
    </row>
    <row r="30" spans="1:6" ht="36.75">
      <c r="A30" s="12" t="s">
        <v>6</v>
      </c>
      <c r="B30" s="6" t="s">
        <v>2</v>
      </c>
      <c r="C30" s="31">
        <v>340</v>
      </c>
      <c r="D30" s="31">
        <f>C30</f>
        <v>340</v>
      </c>
      <c r="E30" s="31">
        <v>340</v>
      </c>
    </row>
    <row r="31" spans="1:6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</v>
      </c>
      <c r="D32" s="31">
        <f>C32</f>
        <v>13</v>
      </c>
      <c r="E32" s="31">
        <v>13</v>
      </c>
    </row>
    <row r="33" spans="1:5" ht="38.25" customHeight="1">
      <c r="A33" s="12" t="s">
        <v>9</v>
      </c>
      <c r="B33" s="6" t="s">
        <v>2</v>
      </c>
      <c r="C33" s="31">
        <v>1039</v>
      </c>
      <c r="D33" s="31">
        <f>C33</f>
        <v>1039</v>
      </c>
      <c r="E33" s="31">
        <v>1039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5.425781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8" customHeight="1">
      <c r="A4" s="56" t="s">
        <v>49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122</v>
      </c>
      <c r="D11" s="31">
        <v>122</v>
      </c>
      <c r="E11" s="31">
        <v>122</v>
      </c>
    </row>
    <row r="12" spans="1:7" ht="25.5">
      <c r="A12" s="10" t="s">
        <v>24</v>
      </c>
      <c r="B12" s="6" t="s">
        <v>2</v>
      </c>
      <c r="C12" s="31">
        <f>(C13-C32)/C11</f>
        <v>415.47213114754095</v>
      </c>
      <c r="D12" s="31">
        <f>(D13-D32)/D11</f>
        <v>415.47213114754095</v>
      </c>
      <c r="E12" s="31">
        <f>(E13-E32)/E11</f>
        <v>415.47213114754095</v>
      </c>
    </row>
    <row r="13" spans="1:7" ht="25.5">
      <c r="A13" s="5" t="s">
        <v>11</v>
      </c>
      <c r="B13" s="6" t="s">
        <v>2</v>
      </c>
      <c r="C13" s="31">
        <f>C15+C29+C30+C31+C32+C33</f>
        <v>51202.6</v>
      </c>
      <c r="D13" s="31">
        <f>C13</f>
        <v>51202.6</v>
      </c>
      <c r="E13" s="31">
        <f>E15+E29+E30+E31+E32+E33</f>
        <v>51202.6</v>
      </c>
    </row>
    <row r="14" spans="1:7">
      <c r="A14" s="8" t="s">
        <v>0</v>
      </c>
      <c r="B14" s="9"/>
      <c r="C14" s="31"/>
      <c r="D14" s="31">
        <f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36701.599999999999</v>
      </c>
      <c r="D15" s="31">
        <v>36701.599999999999</v>
      </c>
      <c r="E15" s="31">
        <v>36701.599999999999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2886.8</v>
      </c>
      <c r="D17" s="31">
        <v>2886.8</v>
      </c>
      <c r="E17" s="31">
        <v>2886.8</v>
      </c>
      <c r="F17" s="34"/>
    </row>
    <row r="18" spans="1:6" s="18" customFormat="1">
      <c r="A18" s="21" t="s">
        <v>4</v>
      </c>
      <c r="B18" s="22" t="s">
        <v>3</v>
      </c>
      <c r="C18" s="31">
        <v>2</v>
      </c>
      <c r="D18" s="31">
        <v>2</v>
      </c>
      <c r="E18" s="31">
        <v>2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C17*1000/12/C18</f>
        <v>120283.33333333333</v>
      </c>
      <c r="D19" s="31">
        <f>D17*1000/12/D18</f>
        <v>120283.33333333333</v>
      </c>
      <c r="E19" s="31">
        <f>E17*1000/12/E18</f>
        <v>120283.33333333333</v>
      </c>
      <c r="F19" s="34"/>
    </row>
    <row r="20" spans="1:6" s="18" customFormat="1" ht="25.5">
      <c r="A20" s="20" t="s">
        <v>31</v>
      </c>
      <c r="B20" s="17" t="s">
        <v>2</v>
      </c>
      <c r="C20" s="31">
        <v>25912.400000000001</v>
      </c>
      <c r="D20" s="31">
        <v>25912.400000000001</v>
      </c>
      <c r="E20" s="31">
        <v>25912.400000000001</v>
      </c>
      <c r="F20" s="34"/>
    </row>
    <row r="21" spans="1:6" s="18" customFormat="1">
      <c r="A21" s="21" t="s">
        <v>4</v>
      </c>
      <c r="B21" s="22" t="s">
        <v>3</v>
      </c>
      <c r="C21" s="31">
        <v>16</v>
      </c>
      <c r="D21" s="31">
        <v>16</v>
      </c>
      <c r="E21" s="31">
        <v>16</v>
      </c>
      <c r="F21" s="34"/>
    </row>
    <row r="22" spans="1:6" ht="21.95" customHeight="1">
      <c r="A22" s="10" t="s">
        <v>26</v>
      </c>
      <c r="B22" s="6" t="s">
        <v>27</v>
      </c>
      <c r="C22" s="31">
        <f>C20/12/C21*1000</f>
        <v>134960.41666666669</v>
      </c>
      <c r="D22" s="31">
        <f>D20/12/D21*1000</f>
        <v>134960.41666666669</v>
      </c>
      <c r="E22" s="31">
        <f>E20/12/E21*1000</f>
        <v>134960.41666666669</v>
      </c>
    </row>
    <row r="23" spans="1:6" ht="39">
      <c r="A23" s="14" t="s">
        <v>25</v>
      </c>
      <c r="B23" s="6" t="s">
        <v>2</v>
      </c>
      <c r="C23" s="31">
        <v>1440</v>
      </c>
      <c r="D23" s="31">
        <v>1440</v>
      </c>
      <c r="E23" s="31">
        <v>1440</v>
      </c>
    </row>
    <row r="24" spans="1:6">
      <c r="A24" s="10" t="s">
        <v>4</v>
      </c>
      <c r="B24" s="11" t="s">
        <v>3</v>
      </c>
      <c r="C24" s="31">
        <v>2</v>
      </c>
      <c r="D24" s="31">
        <v>2</v>
      </c>
      <c r="E24" s="31">
        <v>2</v>
      </c>
    </row>
    <row r="25" spans="1:6" ht="21.95" customHeight="1">
      <c r="A25" s="10" t="s">
        <v>26</v>
      </c>
      <c r="B25" s="6" t="s">
        <v>27</v>
      </c>
      <c r="C25" s="31">
        <f>C23/C24/12*1000</f>
        <v>60000</v>
      </c>
      <c r="D25" s="31">
        <f>D23/D24/12*1000</f>
        <v>60000</v>
      </c>
      <c r="E25" s="31">
        <f>E23/E24/12*1000</f>
        <v>60000</v>
      </c>
      <c r="F25" s="34" t="s">
        <v>32</v>
      </c>
    </row>
    <row r="26" spans="1:6" ht="25.5">
      <c r="A26" s="7" t="s">
        <v>23</v>
      </c>
      <c r="B26" s="6" t="s">
        <v>2</v>
      </c>
      <c r="C26" s="31">
        <v>6462.4</v>
      </c>
      <c r="D26" s="31">
        <v>6462.4</v>
      </c>
      <c r="E26" s="31">
        <v>6462.4</v>
      </c>
    </row>
    <row r="27" spans="1:6">
      <c r="A27" s="10" t="s">
        <v>4</v>
      </c>
      <c r="B27" s="11" t="s">
        <v>3</v>
      </c>
      <c r="C27" s="31">
        <v>10</v>
      </c>
      <c r="D27" s="31">
        <v>10</v>
      </c>
      <c r="E27" s="31">
        <v>10</v>
      </c>
    </row>
    <row r="28" spans="1:6" ht="21.95" customHeight="1">
      <c r="A28" s="10" t="s">
        <v>26</v>
      </c>
      <c r="B28" s="6" t="s">
        <v>27</v>
      </c>
      <c r="C28" s="31">
        <f>C26/12/C27*1000</f>
        <v>53853.333333333328</v>
      </c>
      <c r="D28" s="31">
        <f>D26/12/D27*1000</f>
        <v>53853.333333333328</v>
      </c>
      <c r="E28" s="31">
        <f>E26/12/E27*1000</f>
        <v>53853.333333333328</v>
      </c>
    </row>
    <row r="29" spans="1:6" ht="25.5">
      <c r="A29" s="5" t="s">
        <v>5</v>
      </c>
      <c r="B29" s="6" t="s">
        <v>2</v>
      </c>
      <c r="C29" s="31">
        <v>3545</v>
      </c>
      <c r="D29" s="31">
        <f>C29</f>
        <v>3545</v>
      </c>
      <c r="E29" s="31">
        <v>3545</v>
      </c>
    </row>
    <row r="30" spans="1:6" ht="36.75">
      <c r="A30" s="12" t="s">
        <v>6</v>
      </c>
      <c r="B30" s="6" t="s">
        <v>2</v>
      </c>
      <c r="C30" s="31">
        <v>1127</v>
      </c>
      <c r="D30" s="31">
        <f>C30</f>
        <v>1127</v>
      </c>
      <c r="E30" s="31">
        <v>1127</v>
      </c>
    </row>
    <row r="31" spans="1:6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515</v>
      </c>
      <c r="D32" s="31">
        <f>C32</f>
        <v>515</v>
      </c>
      <c r="E32" s="31">
        <v>515</v>
      </c>
    </row>
    <row r="33" spans="1:5" ht="38.25" customHeight="1">
      <c r="A33" s="12" t="s">
        <v>9</v>
      </c>
      <c r="B33" s="6" t="s">
        <v>2</v>
      </c>
      <c r="C33" s="31">
        <v>9314</v>
      </c>
      <c r="D33" s="31">
        <f>C33</f>
        <v>9314</v>
      </c>
      <c r="E33" s="31">
        <v>9314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8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6" customWidth="1"/>
    <col min="5" max="5" width="14.140625" style="36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8.75" customHeight="1">
      <c r="A4" s="56" t="s">
        <v>50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92</v>
      </c>
      <c r="D11" s="31">
        <v>92</v>
      </c>
      <c r="E11" s="31">
        <v>92</v>
      </c>
    </row>
    <row r="12" spans="1:7" ht="25.5">
      <c r="A12" s="10" t="s">
        <v>24</v>
      </c>
      <c r="B12" s="39" t="s">
        <v>2</v>
      </c>
      <c r="C12" s="31">
        <f>(C13-C32)/C11</f>
        <v>777.16521739130428</v>
      </c>
      <c r="D12" s="31">
        <f>(D13-D32)/D11</f>
        <v>777.16521739130428</v>
      </c>
      <c r="E12" s="31">
        <f>(E13-E32)/E11</f>
        <v>777.16521739130428</v>
      </c>
    </row>
    <row r="13" spans="1:7" ht="25.5">
      <c r="A13" s="5" t="s">
        <v>11</v>
      </c>
      <c r="B13" s="39" t="s">
        <v>2</v>
      </c>
      <c r="C13" s="31">
        <f>C15+C29+C30+C31+C32+C33</f>
        <v>71518.2</v>
      </c>
      <c r="D13" s="31">
        <f>C13</f>
        <v>71518.2</v>
      </c>
      <c r="E13" s="31">
        <f>E15+E29+E30+E31+E32+E33</f>
        <v>71518.2</v>
      </c>
    </row>
    <row r="14" spans="1:7">
      <c r="A14" s="8" t="s">
        <v>0</v>
      </c>
      <c r="B14" s="40"/>
      <c r="C14" s="31"/>
      <c r="D14" s="31">
        <f>C14</f>
        <v>0</v>
      </c>
      <c r="E14" s="31"/>
      <c r="G14" s="36"/>
    </row>
    <row r="15" spans="1:7" ht="25.5">
      <c r="A15" s="5" t="s">
        <v>12</v>
      </c>
      <c r="B15" s="39" t="s">
        <v>2</v>
      </c>
      <c r="C15" s="26">
        <v>61147.199999999997</v>
      </c>
      <c r="D15" s="26">
        <v>61147.199999999997</v>
      </c>
      <c r="E15" s="26">
        <v>61147.199999999997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3998</v>
      </c>
      <c r="D17" s="26">
        <v>3998</v>
      </c>
      <c r="E17" s="26">
        <v>3998</v>
      </c>
      <c r="F17" s="34"/>
      <c r="G17" s="34" t="s">
        <v>32</v>
      </c>
    </row>
    <row r="18" spans="1:7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>
        <v>111055.6</v>
      </c>
      <c r="D19" s="26">
        <v>111055.6</v>
      </c>
      <c r="E19" s="26">
        <v>111055.6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41074.800000000003</v>
      </c>
      <c r="D20" s="26">
        <v>41074.800000000003</v>
      </c>
      <c r="E20" s="26">
        <v>41074.800000000003</v>
      </c>
      <c r="F20" s="34"/>
      <c r="G20" s="34"/>
    </row>
    <row r="21" spans="1:7">
      <c r="A21" s="10" t="s">
        <v>4</v>
      </c>
      <c r="B21" s="41" t="s">
        <v>3</v>
      </c>
      <c r="C21" s="26">
        <v>25</v>
      </c>
      <c r="D21" s="26">
        <v>25</v>
      </c>
      <c r="E21" s="26">
        <v>25</v>
      </c>
    </row>
    <row r="22" spans="1:7" ht="21.95" customHeight="1">
      <c r="A22" s="10" t="s">
        <v>26</v>
      </c>
      <c r="B22" s="39" t="s">
        <v>27</v>
      </c>
      <c r="C22" s="26">
        <v>136916</v>
      </c>
      <c r="D22" s="26">
        <v>136916</v>
      </c>
      <c r="E22" s="26">
        <v>136916</v>
      </c>
    </row>
    <row r="23" spans="1:7" ht="39">
      <c r="A23" s="14" t="s">
        <v>25</v>
      </c>
      <c r="B23" s="39" t="s">
        <v>2</v>
      </c>
      <c r="C23" s="26">
        <v>5138</v>
      </c>
      <c r="D23" s="26">
        <v>5138</v>
      </c>
      <c r="E23" s="26">
        <v>5138</v>
      </c>
    </row>
    <row r="24" spans="1:7">
      <c r="A24" s="10" t="s">
        <v>4</v>
      </c>
      <c r="B24" s="41" t="s">
        <v>3</v>
      </c>
      <c r="C24" s="26">
        <v>5.5</v>
      </c>
      <c r="D24" s="26">
        <v>5.5</v>
      </c>
      <c r="E24" s="26">
        <v>5.5</v>
      </c>
    </row>
    <row r="25" spans="1:7" ht="21.95" customHeight="1">
      <c r="A25" s="10" t="s">
        <v>26</v>
      </c>
      <c r="B25" s="39" t="s">
        <v>27</v>
      </c>
      <c r="C25" s="26">
        <v>77848.5</v>
      </c>
      <c r="D25" s="26">
        <v>77848.5</v>
      </c>
      <c r="E25" s="26">
        <v>77848.5</v>
      </c>
    </row>
    <row r="26" spans="1:7" ht="25.5">
      <c r="A26" s="7" t="s">
        <v>23</v>
      </c>
      <c r="B26" s="39" t="s">
        <v>2</v>
      </c>
      <c r="C26" s="26">
        <v>10936.4</v>
      </c>
      <c r="D26" s="26">
        <v>10936.4</v>
      </c>
      <c r="E26" s="26">
        <v>10936.4</v>
      </c>
    </row>
    <row r="27" spans="1:7">
      <c r="A27" s="10" t="s">
        <v>4</v>
      </c>
      <c r="B27" s="41" t="s">
        <v>3</v>
      </c>
      <c r="C27" s="26">
        <v>16</v>
      </c>
      <c r="D27" s="26">
        <v>16</v>
      </c>
      <c r="E27" s="26">
        <v>16</v>
      </c>
    </row>
    <row r="28" spans="1:7" ht="21.95" customHeight="1">
      <c r="A28" s="10" t="s">
        <v>26</v>
      </c>
      <c r="B28" s="39" t="s">
        <v>27</v>
      </c>
      <c r="C28" s="26">
        <v>56960.4</v>
      </c>
      <c r="D28" s="26">
        <v>56960.4</v>
      </c>
      <c r="E28" s="26">
        <v>56960.4</v>
      </c>
    </row>
    <row r="29" spans="1:7" ht="25.5">
      <c r="A29" s="5" t="s">
        <v>5</v>
      </c>
      <c r="B29" s="39" t="s">
        <v>2</v>
      </c>
      <c r="C29" s="31">
        <v>4986</v>
      </c>
      <c r="D29" s="31">
        <f>C29</f>
        <v>4986</v>
      </c>
      <c r="E29" s="31">
        <v>4986</v>
      </c>
    </row>
    <row r="30" spans="1:7" ht="36.75">
      <c r="A30" s="12" t="s">
        <v>6</v>
      </c>
      <c r="B30" s="39" t="s">
        <v>2</v>
      </c>
      <c r="C30" s="31">
        <v>1435</v>
      </c>
      <c r="D30" s="31">
        <f>C30</f>
        <v>1435</v>
      </c>
      <c r="E30" s="31">
        <v>1435</v>
      </c>
    </row>
    <row r="31" spans="1:7" ht="25.5">
      <c r="A31" s="12" t="s">
        <v>7</v>
      </c>
      <c r="B31" s="39" t="s">
        <v>2</v>
      </c>
      <c r="C31" s="31">
        <v>0</v>
      </c>
      <c r="D31" s="31">
        <f>C31</f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19</v>
      </c>
      <c r="D32" s="31">
        <f>C32</f>
        <v>19</v>
      </c>
      <c r="E32" s="31">
        <v>19</v>
      </c>
    </row>
    <row r="33" spans="1:5" ht="38.25" customHeight="1">
      <c r="A33" s="12" t="s">
        <v>9</v>
      </c>
      <c r="B33" s="39" t="s">
        <v>2</v>
      </c>
      <c r="C33" s="31">
        <v>3931</v>
      </c>
      <c r="D33" s="31">
        <f>C33</f>
        <v>3931</v>
      </c>
      <c r="E33" s="31">
        <v>3931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4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2.75" customHeight="1">
      <c r="A4" s="56" t="s">
        <v>51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45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69</v>
      </c>
      <c r="D11" s="31">
        <v>69</v>
      </c>
      <c r="E11" s="31">
        <v>69</v>
      </c>
    </row>
    <row r="12" spans="1:7" ht="25.5">
      <c r="A12" s="10" t="s">
        <v>24</v>
      </c>
      <c r="B12" s="6" t="s">
        <v>2</v>
      </c>
      <c r="C12" s="31">
        <f>(C13-C32)/C11</f>
        <v>827.91594202898546</v>
      </c>
      <c r="D12" s="31">
        <f>(D13-D32)/D11</f>
        <v>827.91594202898546</v>
      </c>
      <c r="E12" s="31">
        <f>(E13-E32)/E11</f>
        <v>827.91594202898546</v>
      </c>
    </row>
    <row r="13" spans="1:7" ht="25.5">
      <c r="A13" s="5" t="s">
        <v>11</v>
      </c>
      <c r="B13" s="6" t="s">
        <v>2</v>
      </c>
      <c r="C13" s="31">
        <f>C15+C29+C30+C31+C32+C33</f>
        <v>57145.2</v>
      </c>
      <c r="D13" s="31">
        <f>C13</f>
        <v>57145.2</v>
      </c>
      <c r="E13" s="31">
        <f>E15+E29+E30+E31+E32+E33</f>
        <v>57145.2</v>
      </c>
    </row>
    <row r="14" spans="1:7">
      <c r="A14" s="8" t="s">
        <v>0</v>
      </c>
      <c r="B14" s="9"/>
      <c r="C14" s="31"/>
      <c r="D14" s="31">
        <f>C14</f>
        <v>0</v>
      </c>
      <c r="E14" s="31"/>
      <c r="G14" s="15"/>
    </row>
    <row r="15" spans="1:7" ht="25.5">
      <c r="A15" s="5" t="s">
        <v>12</v>
      </c>
      <c r="B15" s="6" t="s">
        <v>2</v>
      </c>
      <c r="C15" s="31">
        <v>45777.2</v>
      </c>
      <c r="D15" s="31">
        <v>45777.2</v>
      </c>
      <c r="E15" s="31">
        <v>45777.2</v>
      </c>
    </row>
    <row r="16" spans="1:7">
      <c r="A16" s="8" t="s">
        <v>1</v>
      </c>
      <c r="B16" s="9"/>
      <c r="C16" s="31"/>
      <c r="D16" s="31"/>
      <c r="E16" s="31"/>
    </row>
    <row r="17" spans="1:6" s="18" customFormat="1" ht="25.5">
      <c r="A17" s="20" t="s">
        <v>30</v>
      </c>
      <c r="B17" s="17" t="s">
        <v>2</v>
      </c>
      <c r="C17" s="31">
        <v>4125.6000000000004</v>
      </c>
      <c r="D17" s="31">
        <v>4125.6000000000004</v>
      </c>
      <c r="E17" s="31">
        <v>4125.6000000000004</v>
      </c>
      <c r="F17" s="34"/>
    </row>
    <row r="18" spans="1:6" s="18" customFormat="1">
      <c r="A18" s="21" t="s">
        <v>4</v>
      </c>
      <c r="B18" s="22" t="s">
        <v>3</v>
      </c>
      <c r="C18" s="33">
        <v>3</v>
      </c>
      <c r="D18" s="33">
        <v>3</v>
      </c>
      <c r="E18" s="33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31">
        <f>C17*1000/12/C18</f>
        <v>114600.00000000001</v>
      </c>
      <c r="D19" s="31">
        <f>D17*1000/12/D18</f>
        <v>114600.00000000001</v>
      </c>
      <c r="E19" s="31">
        <f>E17*1000/12/E18</f>
        <v>114600.00000000001</v>
      </c>
      <c r="F19" s="34"/>
    </row>
    <row r="20" spans="1:6" s="18" customFormat="1" ht="25.5">
      <c r="A20" s="20" t="s">
        <v>31</v>
      </c>
      <c r="B20" s="17" t="s">
        <v>2</v>
      </c>
      <c r="C20" s="31">
        <v>27280.799999999999</v>
      </c>
      <c r="D20" s="31">
        <v>27280.799999999999</v>
      </c>
      <c r="E20" s="31">
        <v>27280.799999999999</v>
      </c>
      <c r="F20" s="43"/>
    </row>
    <row r="21" spans="1:6" s="18" customFormat="1">
      <c r="A21" s="21" t="s">
        <v>4</v>
      </c>
      <c r="B21" s="22" t="s">
        <v>3</v>
      </c>
      <c r="C21" s="33">
        <v>17</v>
      </c>
      <c r="D21" s="33">
        <v>17</v>
      </c>
      <c r="E21" s="33">
        <v>17</v>
      </c>
      <c r="F21" s="44"/>
    </row>
    <row r="22" spans="1:6" s="18" customFormat="1" ht="21.95" customHeight="1">
      <c r="A22" s="21" t="s">
        <v>26</v>
      </c>
      <c r="B22" s="17" t="s">
        <v>27</v>
      </c>
      <c r="C22" s="31">
        <f>C20/12/C21*1000</f>
        <v>133729.4117647059</v>
      </c>
      <c r="D22" s="31">
        <f>D20/12/D21*1000</f>
        <v>133729.4117647059</v>
      </c>
      <c r="E22" s="31">
        <f>E20/12/E21*1000</f>
        <v>133729.4117647059</v>
      </c>
      <c r="F22" s="45"/>
    </row>
    <row r="23" spans="1:6" ht="39">
      <c r="A23" s="14" t="s">
        <v>25</v>
      </c>
      <c r="B23" s="6" t="s">
        <v>2</v>
      </c>
      <c r="C23" s="31">
        <v>4401.6000000000004</v>
      </c>
      <c r="D23" s="31">
        <v>4401.6000000000004</v>
      </c>
      <c r="E23" s="31">
        <v>4401.6000000000004</v>
      </c>
      <c r="F23" s="44"/>
    </row>
    <row r="24" spans="1:6">
      <c r="A24" s="10" t="s">
        <v>4</v>
      </c>
      <c r="B24" s="11" t="s">
        <v>3</v>
      </c>
      <c r="C24" s="33">
        <v>5</v>
      </c>
      <c r="D24" s="33">
        <v>5</v>
      </c>
      <c r="E24" s="33">
        <v>5</v>
      </c>
      <c r="F24" s="43"/>
    </row>
    <row r="25" spans="1:6" ht="21.95" customHeight="1">
      <c r="A25" s="10" t="s">
        <v>26</v>
      </c>
      <c r="B25" s="6" t="s">
        <v>27</v>
      </c>
      <c r="C25" s="31">
        <f>C23/C24/12*1000</f>
        <v>73360</v>
      </c>
      <c r="D25" s="31">
        <f>D23/D24/12*1000</f>
        <v>73360</v>
      </c>
      <c r="E25" s="31">
        <f>E23/E24/12*1000</f>
        <v>73360</v>
      </c>
    </row>
    <row r="26" spans="1:6" ht="25.5">
      <c r="A26" s="7" t="s">
        <v>23</v>
      </c>
      <c r="B26" s="6" t="s">
        <v>2</v>
      </c>
      <c r="C26" s="31">
        <v>9969.2000000000007</v>
      </c>
      <c r="D26" s="31">
        <v>9969.2000000000007</v>
      </c>
      <c r="E26" s="31">
        <v>9969.2000000000007</v>
      </c>
    </row>
    <row r="27" spans="1:6">
      <c r="A27" s="10" t="s">
        <v>4</v>
      </c>
      <c r="B27" s="11" t="s">
        <v>3</v>
      </c>
      <c r="C27" s="33">
        <v>15</v>
      </c>
      <c r="D27" s="33">
        <v>15</v>
      </c>
      <c r="E27" s="33">
        <v>15</v>
      </c>
    </row>
    <row r="28" spans="1:6" ht="21.95" customHeight="1">
      <c r="A28" s="10" t="s">
        <v>26</v>
      </c>
      <c r="B28" s="6" t="s">
        <v>27</v>
      </c>
      <c r="C28" s="31">
        <f>C26/12/C27*1000</f>
        <v>55384.444444444445</v>
      </c>
      <c r="D28" s="31">
        <f>D26/12/D27*1000</f>
        <v>55384.444444444445</v>
      </c>
      <c r="E28" s="31">
        <f>E26/12/E27*1000</f>
        <v>55384.444444444445</v>
      </c>
    </row>
    <row r="29" spans="1:6" ht="25.5">
      <c r="A29" s="5" t="s">
        <v>5</v>
      </c>
      <c r="B29" s="6" t="s">
        <v>2</v>
      </c>
      <c r="C29" s="31">
        <v>3694</v>
      </c>
      <c r="D29" s="31">
        <f>C29</f>
        <v>3694</v>
      </c>
      <c r="E29" s="31">
        <v>3694</v>
      </c>
    </row>
    <row r="30" spans="1:6" ht="36.75">
      <c r="A30" s="12" t="s">
        <v>6</v>
      </c>
      <c r="B30" s="6" t="s">
        <v>2</v>
      </c>
      <c r="C30" s="31">
        <v>2093</v>
      </c>
      <c r="D30" s="31">
        <f>C30</f>
        <v>2093</v>
      </c>
      <c r="E30" s="31">
        <v>2093</v>
      </c>
    </row>
    <row r="31" spans="1:6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19</v>
      </c>
      <c r="D32" s="31">
        <f>C32</f>
        <v>19</v>
      </c>
      <c r="E32" s="31">
        <v>19</v>
      </c>
    </row>
    <row r="33" spans="1:5" ht="38.25" customHeight="1">
      <c r="A33" s="12" t="s">
        <v>9</v>
      </c>
      <c r="B33" s="6" t="s">
        <v>2</v>
      </c>
      <c r="C33" s="31">
        <v>5562</v>
      </c>
      <c r="D33" s="31">
        <f>C33</f>
        <v>5562</v>
      </c>
      <c r="E33" s="31">
        <v>5562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6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" customHeight="1">
      <c r="A4" s="56" t="s">
        <v>52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61</v>
      </c>
      <c r="D11" s="25">
        <v>61</v>
      </c>
      <c r="E11" s="25">
        <v>61</v>
      </c>
    </row>
    <row r="12" spans="1:7" ht="25.5">
      <c r="A12" s="10" t="s">
        <v>24</v>
      </c>
      <c r="B12" s="39" t="s">
        <v>2</v>
      </c>
      <c r="C12" s="25">
        <f>(C13-C32)/C11</f>
        <v>921.32622950819677</v>
      </c>
      <c r="D12" s="25">
        <f>(D13-D32)/D11</f>
        <v>921.32622950819677</v>
      </c>
      <c r="E12" s="25">
        <f>(E13-E32)/E11</f>
        <v>921.32622950819677</v>
      </c>
    </row>
    <row r="13" spans="1:7" ht="25.5">
      <c r="A13" s="5" t="s">
        <v>11</v>
      </c>
      <c r="B13" s="39" t="s">
        <v>2</v>
      </c>
      <c r="C13" s="25">
        <f>C15+C29+C30+C31+C32+C33</f>
        <v>56216.9</v>
      </c>
      <c r="D13" s="25">
        <f>C13</f>
        <v>56216.9</v>
      </c>
      <c r="E13" s="25">
        <f>E15+E29+E30+E31+E32+E33</f>
        <v>56216.9</v>
      </c>
    </row>
    <row r="14" spans="1:7">
      <c r="A14" s="8" t="s">
        <v>0</v>
      </c>
      <c r="B14" s="40"/>
      <c r="C14" s="25"/>
      <c r="D14" s="25">
        <f>C14</f>
        <v>0</v>
      </c>
      <c r="E14" s="25"/>
      <c r="G14" s="36"/>
    </row>
    <row r="15" spans="1:7" ht="25.5">
      <c r="A15" s="5" t="s">
        <v>12</v>
      </c>
      <c r="B15" s="39" t="s">
        <v>2</v>
      </c>
      <c r="C15" s="26">
        <v>42529.9</v>
      </c>
      <c r="D15" s="26">
        <v>42529.9</v>
      </c>
      <c r="E15" s="26">
        <v>42529.9</v>
      </c>
    </row>
    <row r="16" spans="1:7">
      <c r="A16" s="8" t="s">
        <v>1</v>
      </c>
      <c r="B16" s="40"/>
      <c r="C16" s="26"/>
      <c r="D16" s="26"/>
      <c r="E16" s="26"/>
    </row>
    <row r="17" spans="1:8" s="18" customFormat="1" ht="25.5">
      <c r="A17" s="20" t="s">
        <v>30</v>
      </c>
      <c r="B17" s="39" t="s">
        <v>2</v>
      </c>
      <c r="C17" s="26">
        <v>2271.6</v>
      </c>
      <c r="D17" s="26">
        <v>2271.6</v>
      </c>
      <c r="E17" s="26">
        <v>2271.6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6">
        <v>94650</v>
      </c>
      <c r="D19" s="26">
        <v>94650</v>
      </c>
      <c r="E19" s="26">
        <v>94650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6">
        <v>28679.8</v>
      </c>
      <c r="D20" s="26">
        <v>28679.8</v>
      </c>
      <c r="E20" s="26">
        <v>28679.8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21.5</v>
      </c>
      <c r="D21" s="26">
        <v>21.5</v>
      </c>
      <c r="E21" s="26">
        <v>21.5</v>
      </c>
    </row>
    <row r="22" spans="1:8" ht="21.95" customHeight="1">
      <c r="A22" s="10" t="s">
        <v>26</v>
      </c>
      <c r="B22" s="39" t="s">
        <v>27</v>
      </c>
      <c r="C22" s="26">
        <v>111161.9</v>
      </c>
      <c r="D22" s="26">
        <v>111161.9</v>
      </c>
      <c r="E22" s="26">
        <v>111161.9</v>
      </c>
    </row>
    <row r="23" spans="1:8" ht="39">
      <c r="A23" s="14" t="s">
        <v>25</v>
      </c>
      <c r="B23" s="39" t="s">
        <v>2</v>
      </c>
      <c r="C23" s="26">
        <v>4315.2</v>
      </c>
      <c r="D23" s="26">
        <v>4315.2</v>
      </c>
      <c r="E23" s="26">
        <v>4315.2</v>
      </c>
    </row>
    <row r="24" spans="1:8">
      <c r="A24" s="10" t="s">
        <v>4</v>
      </c>
      <c r="B24" s="41" t="s">
        <v>3</v>
      </c>
      <c r="C24" s="26">
        <v>4</v>
      </c>
      <c r="D24" s="26">
        <v>4</v>
      </c>
      <c r="E24" s="26">
        <v>4</v>
      </c>
    </row>
    <row r="25" spans="1:8" ht="21.95" customHeight="1">
      <c r="A25" s="10" t="s">
        <v>26</v>
      </c>
      <c r="B25" s="39" t="s">
        <v>27</v>
      </c>
      <c r="C25" s="26">
        <v>89900</v>
      </c>
      <c r="D25" s="26">
        <v>89900</v>
      </c>
      <c r="E25" s="26">
        <v>89900</v>
      </c>
    </row>
    <row r="26" spans="1:8" ht="25.5">
      <c r="A26" s="7" t="s">
        <v>23</v>
      </c>
      <c r="B26" s="39" t="s">
        <v>2</v>
      </c>
      <c r="C26" s="26">
        <v>7263.3</v>
      </c>
      <c r="D26" s="26">
        <v>7263.3</v>
      </c>
      <c r="E26" s="26">
        <v>7263.3</v>
      </c>
    </row>
    <row r="27" spans="1:8">
      <c r="A27" s="10" t="s">
        <v>4</v>
      </c>
      <c r="B27" s="41" t="s">
        <v>3</v>
      </c>
      <c r="C27" s="26">
        <v>10.25</v>
      </c>
      <c r="D27" s="26">
        <v>10.25</v>
      </c>
      <c r="E27" s="26">
        <v>10.25</v>
      </c>
    </row>
    <row r="28" spans="1:8" ht="21.95" customHeight="1">
      <c r="A28" s="10" t="s">
        <v>26</v>
      </c>
      <c r="B28" s="39" t="s">
        <v>27</v>
      </c>
      <c r="C28" s="26">
        <v>59051.12</v>
      </c>
      <c r="D28" s="26">
        <v>59051.12</v>
      </c>
      <c r="E28" s="26">
        <v>59051.12</v>
      </c>
    </row>
    <row r="29" spans="1:8" ht="25.5">
      <c r="A29" s="5" t="s">
        <v>5</v>
      </c>
      <c r="B29" s="39" t="s">
        <v>2</v>
      </c>
      <c r="C29" s="25">
        <v>3704</v>
      </c>
      <c r="D29" s="25">
        <f>C29</f>
        <v>3704</v>
      </c>
      <c r="E29" s="25">
        <v>3704</v>
      </c>
    </row>
    <row r="30" spans="1:8" ht="36.75">
      <c r="A30" s="12" t="s">
        <v>6</v>
      </c>
      <c r="B30" s="39" t="s">
        <v>2</v>
      </c>
      <c r="C30" s="25">
        <v>2409</v>
      </c>
      <c r="D30" s="25">
        <f>C30</f>
        <v>2409</v>
      </c>
      <c r="E30" s="25">
        <f>D30</f>
        <v>2409</v>
      </c>
    </row>
    <row r="31" spans="1:8" ht="25.5">
      <c r="A31" s="12" t="s">
        <v>7</v>
      </c>
      <c r="B31" s="39" t="s">
        <v>2</v>
      </c>
      <c r="C31" s="25">
        <v>0</v>
      </c>
      <c r="D31" s="25">
        <f>C31</f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16</v>
      </c>
      <c r="D32" s="25">
        <v>16</v>
      </c>
      <c r="E32" s="25">
        <v>16</v>
      </c>
    </row>
    <row r="33" spans="1:5" ht="38.25" customHeight="1">
      <c r="A33" s="12" t="s">
        <v>9</v>
      </c>
      <c r="B33" s="39" t="s">
        <v>2</v>
      </c>
      <c r="C33" s="25">
        <v>7558</v>
      </c>
      <c r="D33" s="25">
        <f>C33</f>
        <v>7558</v>
      </c>
      <c r="E33" s="25">
        <f>D33</f>
        <v>7558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" customHeight="1">
      <c r="A4" s="56" t="s">
        <v>53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165</v>
      </c>
      <c r="D11" s="25">
        <v>165</v>
      </c>
      <c r="E11" s="25">
        <v>165</v>
      </c>
    </row>
    <row r="12" spans="1:7" ht="25.5">
      <c r="A12" s="10" t="s">
        <v>24</v>
      </c>
      <c r="B12" s="39" t="s">
        <v>2</v>
      </c>
      <c r="C12" s="25">
        <f>(C13-C32)/C11</f>
        <v>409.87878787878788</v>
      </c>
      <c r="D12" s="25">
        <f>(D13-D32)/D11</f>
        <v>409.87878787878788</v>
      </c>
      <c r="E12" s="25">
        <f>(E13-E32)/E11</f>
        <v>409.87878787878788</v>
      </c>
    </row>
    <row r="13" spans="1:7" ht="25.5">
      <c r="A13" s="5" t="s">
        <v>11</v>
      </c>
      <c r="B13" s="39" t="s">
        <v>2</v>
      </c>
      <c r="C13" s="25">
        <f>C15+C29+C30+C31+C32+C33</f>
        <v>67649</v>
      </c>
      <c r="D13" s="25">
        <f t="shared" ref="D13:D22" si="0">C13</f>
        <v>67649</v>
      </c>
      <c r="E13" s="25">
        <v>67649</v>
      </c>
    </row>
    <row r="14" spans="1:7">
      <c r="A14" s="8" t="s">
        <v>0</v>
      </c>
      <c r="B14" s="40"/>
      <c r="C14" s="25"/>
      <c r="D14" s="25">
        <f t="shared" si="0"/>
        <v>0</v>
      </c>
      <c r="E14" s="25"/>
      <c r="G14" s="36"/>
    </row>
    <row r="15" spans="1:7" ht="25.5">
      <c r="A15" s="5" t="s">
        <v>12</v>
      </c>
      <c r="B15" s="39" t="s">
        <v>2</v>
      </c>
      <c r="C15" s="25">
        <f>C17+C20+C23+C26</f>
        <v>47711</v>
      </c>
      <c r="D15" s="25">
        <f t="shared" si="0"/>
        <v>47711</v>
      </c>
      <c r="E15" s="25">
        <v>47711</v>
      </c>
    </row>
    <row r="16" spans="1:7">
      <c r="A16" s="8" t="s">
        <v>1</v>
      </c>
      <c r="B16" s="40"/>
      <c r="C16" s="25"/>
      <c r="D16" s="25">
        <f t="shared" si="0"/>
        <v>0</v>
      </c>
      <c r="E16" s="25"/>
    </row>
    <row r="17" spans="1:7" s="18" customFormat="1" ht="25.5">
      <c r="A17" s="20" t="s">
        <v>30</v>
      </c>
      <c r="B17" s="39" t="s">
        <v>2</v>
      </c>
      <c r="C17" s="25">
        <v>5035</v>
      </c>
      <c r="D17" s="25">
        <f t="shared" si="0"/>
        <v>5035</v>
      </c>
      <c r="E17" s="25">
        <v>5035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3</v>
      </c>
      <c r="D18" s="25">
        <f t="shared" si="0"/>
        <v>3</v>
      </c>
      <c r="E18" s="26">
        <v>3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31">
        <f>C17/C18/12*1000+200</f>
        <v>140061.11111111112</v>
      </c>
      <c r="D19" s="25">
        <f t="shared" si="0"/>
        <v>140061.11111111112</v>
      </c>
      <c r="E19" s="25">
        <f>D19</f>
        <v>140061.11111111112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5">
        <v>27069</v>
      </c>
      <c r="D20" s="25">
        <f t="shared" si="0"/>
        <v>27069</v>
      </c>
      <c r="E20" s="25">
        <v>27069</v>
      </c>
      <c r="F20" s="34"/>
      <c r="G20" s="34"/>
    </row>
    <row r="21" spans="1:7">
      <c r="A21" s="10" t="s">
        <v>4</v>
      </c>
      <c r="B21" s="41" t="s">
        <v>3</v>
      </c>
      <c r="C21" s="26">
        <v>15</v>
      </c>
      <c r="D21" s="25">
        <f t="shared" si="0"/>
        <v>15</v>
      </c>
      <c r="E21" s="26">
        <v>15</v>
      </c>
    </row>
    <row r="22" spans="1:7" ht="21.95" customHeight="1">
      <c r="A22" s="10" t="s">
        <v>26</v>
      </c>
      <c r="B22" s="39" t="s">
        <v>27</v>
      </c>
      <c r="C22" s="25">
        <f>C20/12/C21*1000</f>
        <v>150383.33333333331</v>
      </c>
      <c r="D22" s="25">
        <f t="shared" si="0"/>
        <v>150383.33333333331</v>
      </c>
      <c r="E22" s="25">
        <f>E20/12/E21*1000</f>
        <v>150383.33333333331</v>
      </c>
    </row>
    <row r="23" spans="1:7" ht="39">
      <c r="A23" s="14" t="s">
        <v>25</v>
      </c>
      <c r="B23" s="39" t="s">
        <v>2</v>
      </c>
      <c r="C23" s="25">
        <v>4002</v>
      </c>
      <c r="D23" s="25">
        <v>4002</v>
      </c>
      <c r="E23" s="25">
        <v>4002</v>
      </c>
    </row>
    <row r="24" spans="1:7">
      <c r="A24" s="10" t="s">
        <v>4</v>
      </c>
      <c r="B24" s="41" t="s">
        <v>3</v>
      </c>
      <c r="C24" s="26">
        <v>3</v>
      </c>
      <c r="D24" s="25">
        <v>3</v>
      </c>
      <c r="E24" s="26">
        <v>3</v>
      </c>
    </row>
    <row r="25" spans="1:7" ht="21.95" customHeight="1">
      <c r="A25" s="10" t="s">
        <v>26</v>
      </c>
      <c r="B25" s="39" t="s">
        <v>27</v>
      </c>
      <c r="C25" s="25">
        <f>C23/C24/12*1000</f>
        <v>111166.66666666667</v>
      </c>
      <c r="D25" s="25">
        <f>C25</f>
        <v>111166.66666666667</v>
      </c>
      <c r="E25" s="25">
        <f>E23/E24/12*1000</f>
        <v>111166.66666666667</v>
      </c>
    </row>
    <row r="26" spans="1:7" ht="25.5">
      <c r="A26" s="7" t="s">
        <v>23</v>
      </c>
      <c r="B26" s="39" t="s">
        <v>2</v>
      </c>
      <c r="C26" s="25">
        <v>11605</v>
      </c>
      <c r="D26" s="25">
        <v>11605</v>
      </c>
      <c r="E26" s="25">
        <v>11605</v>
      </c>
    </row>
    <row r="27" spans="1:7">
      <c r="A27" s="10" t="s">
        <v>4</v>
      </c>
      <c r="B27" s="41" t="s">
        <v>3</v>
      </c>
      <c r="C27" s="26">
        <v>16</v>
      </c>
      <c r="D27" s="25">
        <f>C27</f>
        <v>16</v>
      </c>
      <c r="E27" s="26">
        <v>16</v>
      </c>
    </row>
    <row r="28" spans="1:7" ht="21.95" customHeight="1">
      <c r="A28" s="10" t="s">
        <v>26</v>
      </c>
      <c r="B28" s="39" t="s">
        <v>27</v>
      </c>
      <c r="C28" s="25">
        <f>C26/12/C27*1000</f>
        <v>60442.708333333336</v>
      </c>
      <c r="D28" s="25">
        <f>C28</f>
        <v>60442.708333333336</v>
      </c>
      <c r="E28" s="25">
        <f>E26/12/E27*1000</f>
        <v>60442.708333333336</v>
      </c>
    </row>
    <row r="29" spans="1:7" ht="25.5">
      <c r="A29" s="5" t="s">
        <v>5</v>
      </c>
      <c r="B29" s="39" t="s">
        <v>2</v>
      </c>
      <c r="C29" s="25">
        <v>4115</v>
      </c>
      <c r="D29" s="25">
        <f>C29</f>
        <v>4115</v>
      </c>
      <c r="E29" s="25">
        <v>4115</v>
      </c>
    </row>
    <row r="30" spans="1:7" ht="36.75">
      <c r="A30" s="12" t="s">
        <v>6</v>
      </c>
      <c r="B30" s="39" t="s">
        <v>2</v>
      </c>
      <c r="C30" s="25">
        <v>1921</v>
      </c>
      <c r="D30" s="25">
        <f>C30</f>
        <v>1921</v>
      </c>
      <c r="E30" s="25">
        <f>D30</f>
        <v>1921</v>
      </c>
    </row>
    <row r="31" spans="1:7" ht="25.5">
      <c r="A31" s="12" t="s">
        <v>7</v>
      </c>
      <c r="B31" s="39" t="s">
        <v>2</v>
      </c>
      <c r="C31" s="25">
        <v>0</v>
      </c>
      <c r="D31" s="25">
        <f>C31</f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19</v>
      </c>
      <c r="D32" s="25">
        <v>19</v>
      </c>
      <c r="E32" s="25">
        <v>19</v>
      </c>
    </row>
    <row r="33" spans="1:5" ht="38.25" customHeight="1">
      <c r="A33" s="12" t="s">
        <v>9</v>
      </c>
      <c r="B33" s="39" t="s">
        <v>2</v>
      </c>
      <c r="C33" s="25">
        <v>13883</v>
      </c>
      <c r="D33" s="25">
        <f>C33</f>
        <v>13883</v>
      </c>
      <c r="E33" s="25">
        <f>D33</f>
        <v>13883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7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8" width="9.140625" style="34"/>
    <col min="9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" customHeight="1">
      <c r="A4" s="56" t="s">
        <v>54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27</v>
      </c>
      <c r="D11" s="25">
        <v>27</v>
      </c>
      <c r="E11" s="25">
        <v>27</v>
      </c>
    </row>
    <row r="12" spans="1:7" ht="25.5">
      <c r="A12" s="10" t="s">
        <v>24</v>
      </c>
      <c r="B12" s="39" t="s">
        <v>2</v>
      </c>
      <c r="C12" s="25">
        <f>(C13-C32)/C11</f>
        <v>1191.7333333333333</v>
      </c>
      <c r="D12" s="25">
        <f>(D13-D32)/D11</f>
        <v>1191.7333333333333</v>
      </c>
      <c r="E12" s="25">
        <f>(E13-E32)/E11</f>
        <v>1191.7333333333333</v>
      </c>
    </row>
    <row r="13" spans="1:7" ht="25.5">
      <c r="A13" s="5" t="s">
        <v>11</v>
      </c>
      <c r="B13" s="39" t="s">
        <v>2</v>
      </c>
      <c r="C13" s="25">
        <f>C15+C29+C30+C31+C32+C33</f>
        <v>33294.800000000003</v>
      </c>
      <c r="D13" s="25">
        <f>C13</f>
        <v>33294.800000000003</v>
      </c>
      <c r="E13" s="25">
        <f>E15+E29+E30+E31+E32+E33</f>
        <v>33294.800000000003</v>
      </c>
    </row>
    <row r="14" spans="1:7">
      <c r="A14" s="8" t="s">
        <v>0</v>
      </c>
      <c r="B14" s="40"/>
      <c r="C14" s="25"/>
      <c r="D14" s="25">
        <f>C14</f>
        <v>0</v>
      </c>
      <c r="E14" s="25"/>
      <c r="G14" s="36"/>
    </row>
    <row r="15" spans="1:7" ht="25.5">
      <c r="A15" s="5" t="s">
        <v>12</v>
      </c>
      <c r="B15" s="39" t="s">
        <v>2</v>
      </c>
      <c r="C15" s="25">
        <v>27034.799999999999</v>
      </c>
      <c r="D15" s="25">
        <v>27034.799999999999</v>
      </c>
      <c r="E15" s="25">
        <v>27034.799999999999</v>
      </c>
    </row>
    <row r="16" spans="1:7">
      <c r="A16" s="8" t="s">
        <v>1</v>
      </c>
      <c r="B16" s="40"/>
      <c r="C16" s="25"/>
      <c r="D16" s="25"/>
      <c r="E16" s="25"/>
    </row>
    <row r="17" spans="1:8" s="18" customFormat="1" ht="25.5">
      <c r="A17" s="20" t="s">
        <v>30</v>
      </c>
      <c r="B17" s="39" t="s">
        <v>2</v>
      </c>
      <c r="C17" s="25">
        <v>2564</v>
      </c>
      <c r="D17" s="25">
        <v>2564</v>
      </c>
      <c r="E17" s="25">
        <v>2564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5">
        <v>106833.3</v>
      </c>
      <c r="D19" s="25">
        <v>106833.3</v>
      </c>
      <c r="E19" s="25">
        <v>106833.3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5">
        <v>12450.4</v>
      </c>
      <c r="D20" s="25">
        <v>12450.4</v>
      </c>
      <c r="E20" s="25">
        <v>12450.4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7</v>
      </c>
      <c r="D21" s="26">
        <v>7</v>
      </c>
      <c r="E21" s="26">
        <v>7</v>
      </c>
    </row>
    <row r="22" spans="1:8" ht="21.95" customHeight="1">
      <c r="A22" s="10" t="s">
        <v>26</v>
      </c>
      <c r="B22" s="39" t="s">
        <v>27</v>
      </c>
      <c r="C22" s="25">
        <f>C20/12/C21*1000</f>
        <v>148219.0476190476</v>
      </c>
      <c r="D22" s="25">
        <f>D20/12/D21*1000</f>
        <v>148219.0476190476</v>
      </c>
      <c r="E22" s="25">
        <f>E20/12/E21*1000</f>
        <v>148219.0476190476</v>
      </c>
    </row>
    <row r="23" spans="1:8" ht="39">
      <c r="A23" s="14" t="s">
        <v>25</v>
      </c>
      <c r="B23" s="39" t="s">
        <v>2</v>
      </c>
      <c r="C23" s="25">
        <v>1200</v>
      </c>
      <c r="D23" s="25">
        <v>1200</v>
      </c>
      <c r="E23" s="25">
        <v>1200</v>
      </c>
    </row>
    <row r="24" spans="1:8">
      <c r="A24" s="10" t="s">
        <v>4</v>
      </c>
      <c r="B24" s="41" t="s">
        <v>3</v>
      </c>
      <c r="C24" s="26">
        <v>2</v>
      </c>
      <c r="D24" s="26">
        <v>2</v>
      </c>
      <c r="E24" s="26">
        <v>2</v>
      </c>
    </row>
    <row r="25" spans="1:8" ht="21.95" customHeight="1">
      <c r="A25" s="10" t="s">
        <v>26</v>
      </c>
      <c r="B25" s="39" t="s">
        <v>27</v>
      </c>
      <c r="C25" s="25">
        <f>C23/C24/12*1000</f>
        <v>50000</v>
      </c>
      <c r="D25" s="25">
        <f>D23/D24/12*1000</f>
        <v>50000</v>
      </c>
      <c r="E25" s="25">
        <f>E23/E24/12*1000</f>
        <v>50000</v>
      </c>
    </row>
    <row r="26" spans="1:8" ht="25.5">
      <c r="A26" s="7" t="s">
        <v>23</v>
      </c>
      <c r="B26" s="39" t="s">
        <v>2</v>
      </c>
      <c r="C26" s="25">
        <v>10820.4</v>
      </c>
      <c r="D26" s="25">
        <v>10820.4</v>
      </c>
      <c r="E26" s="25">
        <v>10820.4</v>
      </c>
    </row>
    <row r="27" spans="1:8">
      <c r="A27" s="10" t="s">
        <v>4</v>
      </c>
      <c r="B27" s="41" t="s">
        <v>3</v>
      </c>
      <c r="C27" s="26">
        <v>15</v>
      </c>
      <c r="D27" s="26">
        <v>15</v>
      </c>
      <c r="E27" s="26">
        <v>15</v>
      </c>
    </row>
    <row r="28" spans="1:8" ht="21.95" customHeight="1">
      <c r="A28" s="10" t="s">
        <v>26</v>
      </c>
      <c r="B28" s="39" t="s">
        <v>27</v>
      </c>
      <c r="C28" s="25">
        <f>C26/12/C27*1000</f>
        <v>60113.333333333328</v>
      </c>
      <c r="D28" s="25">
        <f>D26/12/D27*1000</f>
        <v>60113.333333333328</v>
      </c>
      <c r="E28" s="25">
        <f>E26/12/E27*1000</f>
        <v>60113.333333333328</v>
      </c>
    </row>
    <row r="29" spans="1:8" ht="25.5">
      <c r="A29" s="5" t="s">
        <v>5</v>
      </c>
      <c r="B29" s="39" t="s">
        <v>2</v>
      </c>
      <c r="C29" s="25">
        <v>1823</v>
      </c>
      <c r="D29" s="25">
        <f>C29</f>
        <v>1823</v>
      </c>
      <c r="E29" s="25">
        <v>1823</v>
      </c>
    </row>
    <row r="30" spans="1:8" ht="36.75">
      <c r="A30" s="12" t="s">
        <v>6</v>
      </c>
      <c r="B30" s="39" t="s">
        <v>2</v>
      </c>
      <c r="C30" s="25">
        <v>367</v>
      </c>
      <c r="D30" s="25">
        <f>C30</f>
        <v>367</v>
      </c>
      <c r="E30" s="25">
        <f>D30</f>
        <v>367</v>
      </c>
    </row>
    <row r="31" spans="1:8" ht="25.5">
      <c r="A31" s="12" t="s">
        <v>7</v>
      </c>
      <c r="B31" s="39" t="s">
        <v>2</v>
      </c>
      <c r="C31" s="25">
        <v>0</v>
      </c>
      <c r="D31" s="25">
        <f>C31</f>
        <v>0</v>
      </c>
      <c r="E31" s="25">
        <v>0</v>
      </c>
    </row>
    <row r="32" spans="1:8" ht="36.75">
      <c r="A32" s="12" t="s">
        <v>8</v>
      </c>
      <c r="B32" s="39" t="s">
        <v>2</v>
      </c>
      <c r="C32" s="25">
        <v>1118</v>
      </c>
      <c r="D32" s="25">
        <v>1118</v>
      </c>
      <c r="E32" s="25">
        <v>1118</v>
      </c>
    </row>
    <row r="33" spans="1:5" ht="38.25" customHeight="1">
      <c r="A33" s="12" t="s">
        <v>9</v>
      </c>
      <c r="B33" s="39" t="s">
        <v>2</v>
      </c>
      <c r="C33" s="25">
        <v>2952</v>
      </c>
      <c r="D33" s="25">
        <f>C33</f>
        <v>2952</v>
      </c>
      <c r="E33" s="25">
        <f>D33</f>
        <v>2952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" customHeight="1">
      <c r="A4" s="56" t="s">
        <v>55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145</v>
      </c>
      <c r="D11" s="25">
        <v>145</v>
      </c>
      <c r="E11" s="25">
        <v>145</v>
      </c>
    </row>
    <row r="12" spans="1:7" ht="25.5">
      <c r="A12" s="10" t="s">
        <v>24</v>
      </c>
      <c r="B12" s="39" t="s">
        <v>2</v>
      </c>
      <c r="C12" s="25">
        <f>(C13-C32)/C11</f>
        <v>417.72551724137929</v>
      </c>
      <c r="D12" s="25">
        <f>(D13-D32)/D11</f>
        <v>417.72551724137929</v>
      </c>
      <c r="E12" s="25">
        <f>(E13-E32)/E11</f>
        <v>417.72551724137929</v>
      </c>
    </row>
    <row r="13" spans="1:7" ht="25.5">
      <c r="A13" s="5" t="s">
        <v>11</v>
      </c>
      <c r="B13" s="39" t="s">
        <v>2</v>
      </c>
      <c r="C13" s="25">
        <f>C15+C29+C30+C31+C32+C33</f>
        <v>63309.2</v>
      </c>
      <c r="D13" s="25">
        <f>C13</f>
        <v>63309.2</v>
      </c>
      <c r="E13" s="25">
        <f>E15+E29+E30+E31+E32+E33</f>
        <v>63309.2</v>
      </c>
    </row>
    <row r="14" spans="1:7">
      <c r="A14" s="8" t="s">
        <v>0</v>
      </c>
      <c r="B14" s="40"/>
      <c r="C14" s="25"/>
      <c r="D14" s="25">
        <f>C14</f>
        <v>0</v>
      </c>
      <c r="E14" s="25"/>
      <c r="G14" s="36"/>
    </row>
    <row r="15" spans="1:7" ht="25.5">
      <c r="A15" s="5" t="s">
        <v>12</v>
      </c>
      <c r="B15" s="39" t="s">
        <v>2</v>
      </c>
      <c r="C15" s="26">
        <v>45680.2</v>
      </c>
      <c r="D15" s="26">
        <v>45680.2</v>
      </c>
      <c r="E15" s="26">
        <v>45680.2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>
        <v>2748.4</v>
      </c>
      <c r="D17" s="26">
        <v>2748.4</v>
      </c>
      <c r="E17" s="26">
        <v>2748.4</v>
      </c>
      <c r="F17" s="34"/>
      <c r="G17" s="34"/>
    </row>
    <row r="18" spans="1:7" s="18" customFormat="1">
      <c r="A18" s="21" t="s">
        <v>4</v>
      </c>
      <c r="B18" s="41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>
        <v>114516</v>
      </c>
      <c r="D19" s="26">
        <v>114516</v>
      </c>
      <c r="E19" s="26">
        <v>114516</v>
      </c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31337.5</v>
      </c>
      <c r="D20" s="26">
        <v>31337.5</v>
      </c>
      <c r="E20" s="26">
        <v>31337.5</v>
      </c>
      <c r="F20" s="34"/>
      <c r="G20" s="34"/>
    </row>
    <row r="21" spans="1:7">
      <c r="A21" s="10" t="s">
        <v>4</v>
      </c>
      <c r="B21" s="41" t="s">
        <v>3</v>
      </c>
      <c r="C21" s="26">
        <v>23.777999999999999</v>
      </c>
      <c r="D21" s="26">
        <v>23.777999999999999</v>
      </c>
      <c r="E21" s="26">
        <v>23.777999999999999</v>
      </c>
    </row>
    <row r="22" spans="1:7" ht="21.95" customHeight="1">
      <c r="A22" s="10" t="s">
        <v>26</v>
      </c>
      <c r="B22" s="39" t="s">
        <v>27</v>
      </c>
      <c r="C22" s="26">
        <v>109826.5</v>
      </c>
      <c r="D22" s="26">
        <v>109826.5</v>
      </c>
      <c r="E22" s="26">
        <v>109826.5</v>
      </c>
    </row>
    <row r="23" spans="1:7" ht="39">
      <c r="A23" s="14" t="s">
        <v>25</v>
      </c>
      <c r="B23" s="39" t="s">
        <v>2</v>
      </c>
      <c r="C23" s="26">
        <v>3564</v>
      </c>
      <c r="D23" s="26">
        <v>3564</v>
      </c>
      <c r="E23" s="26">
        <v>3564</v>
      </c>
    </row>
    <row r="24" spans="1:7">
      <c r="A24" s="10" t="s">
        <v>4</v>
      </c>
      <c r="B24" s="41" t="s">
        <v>3</v>
      </c>
      <c r="C24" s="26">
        <v>5</v>
      </c>
      <c r="D24" s="26">
        <v>5</v>
      </c>
      <c r="E24" s="26">
        <v>5</v>
      </c>
    </row>
    <row r="25" spans="1:7" ht="21.95" customHeight="1">
      <c r="A25" s="10" t="s">
        <v>26</v>
      </c>
      <c r="B25" s="39" t="s">
        <v>27</v>
      </c>
      <c r="C25" s="26">
        <v>59401</v>
      </c>
      <c r="D25" s="26">
        <v>59401</v>
      </c>
      <c r="E25" s="26">
        <v>59401</v>
      </c>
    </row>
    <row r="26" spans="1:7" ht="25.5">
      <c r="A26" s="7" t="s">
        <v>23</v>
      </c>
      <c r="B26" s="39" t="s">
        <v>2</v>
      </c>
      <c r="C26" s="26">
        <v>8030.3</v>
      </c>
      <c r="D26" s="26">
        <v>8030.3</v>
      </c>
      <c r="E26" s="26">
        <v>8030.3</v>
      </c>
    </row>
    <row r="27" spans="1:7">
      <c r="A27" s="10" t="s">
        <v>4</v>
      </c>
      <c r="B27" s="41" t="s">
        <v>3</v>
      </c>
      <c r="C27" s="26">
        <v>11.5</v>
      </c>
      <c r="D27" s="26">
        <v>11.5</v>
      </c>
      <c r="E27" s="26">
        <v>11.5</v>
      </c>
    </row>
    <row r="28" spans="1:7" ht="21.95" customHeight="1">
      <c r="A28" s="10" t="s">
        <v>26</v>
      </c>
      <c r="B28" s="39" t="s">
        <v>27</v>
      </c>
      <c r="C28" s="26">
        <v>58190.9</v>
      </c>
      <c r="D28" s="26">
        <v>58190.9</v>
      </c>
      <c r="E28" s="26">
        <v>58190.9</v>
      </c>
    </row>
    <row r="29" spans="1:7" ht="25.5">
      <c r="A29" s="5" t="s">
        <v>5</v>
      </c>
      <c r="B29" s="39" t="s">
        <v>2</v>
      </c>
      <c r="C29" s="25">
        <v>4386</v>
      </c>
      <c r="D29" s="25">
        <f>C29</f>
        <v>4386</v>
      </c>
      <c r="E29" s="25">
        <v>4386</v>
      </c>
    </row>
    <row r="30" spans="1:7" ht="36.75">
      <c r="A30" s="12" t="s">
        <v>6</v>
      </c>
      <c r="B30" s="39" t="s">
        <v>2</v>
      </c>
      <c r="C30" s="25">
        <v>2023</v>
      </c>
      <c r="D30" s="25">
        <f>C30</f>
        <v>2023</v>
      </c>
      <c r="E30" s="25">
        <f>D30</f>
        <v>2023</v>
      </c>
    </row>
    <row r="31" spans="1:7" ht="25.5">
      <c r="A31" s="12" t="s">
        <v>7</v>
      </c>
      <c r="B31" s="39" t="s">
        <v>2</v>
      </c>
      <c r="C31" s="25">
        <v>0</v>
      </c>
      <c r="D31" s="25">
        <f>C31</f>
        <v>0</v>
      </c>
      <c r="E31" s="25">
        <v>0</v>
      </c>
    </row>
    <row r="32" spans="1:7" ht="36.75">
      <c r="A32" s="12" t="s">
        <v>8</v>
      </c>
      <c r="B32" s="39" t="s">
        <v>2</v>
      </c>
      <c r="C32" s="25">
        <v>2739</v>
      </c>
      <c r="D32" s="25">
        <v>2739</v>
      </c>
      <c r="E32" s="25">
        <v>2739</v>
      </c>
    </row>
    <row r="33" spans="1:5" ht="38.25" customHeight="1">
      <c r="A33" s="12" t="s">
        <v>9</v>
      </c>
      <c r="B33" s="39" t="s">
        <v>2</v>
      </c>
      <c r="C33" s="25">
        <v>8481</v>
      </c>
      <c r="D33" s="25">
        <f>C33</f>
        <v>8481</v>
      </c>
      <c r="E33" s="25">
        <f>D33</f>
        <v>8481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6" customWidth="1"/>
    <col min="5" max="5" width="13.28515625" style="36" customWidth="1"/>
    <col min="6" max="6" width="12" style="34" customWidth="1"/>
    <col min="7" max="7" width="15.28515625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>
      <c r="A4" s="52" t="s">
        <v>37</v>
      </c>
      <c r="B4" s="52"/>
      <c r="C4" s="52"/>
      <c r="D4" s="52"/>
      <c r="E4" s="52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36</v>
      </c>
      <c r="D9" s="55"/>
      <c r="E9" s="55"/>
    </row>
    <row r="10" spans="1:7" ht="40.5">
      <c r="A10" s="48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316</v>
      </c>
      <c r="D11" s="31">
        <v>316</v>
      </c>
      <c r="E11" s="31">
        <v>316</v>
      </c>
    </row>
    <row r="12" spans="1:7" ht="25.5">
      <c r="A12" s="10" t="s">
        <v>24</v>
      </c>
      <c r="B12" s="39" t="s">
        <v>2</v>
      </c>
      <c r="C12" s="31">
        <f>(C13-C32)/C11</f>
        <v>291.98734177215192</v>
      </c>
      <c r="D12" s="31">
        <f>(D13-D32)/D11</f>
        <v>291.98734177215192</v>
      </c>
      <c r="E12" s="31">
        <f>(E13-E32)/E11</f>
        <v>291.98734177215192</v>
      </c>
    </row>
    <row r="13" spans="1:7" ht="25.5">
      <c r="A13" s="5" t="s">
        <v>11</v>
      </c>
      <c r="B13" s="39" t="s">
        <v>2</v>
      </c>
      <c r="C13" s="31">
        <f>C15+C29+C30+C31+C32+C33</f>
        <v>93437</v>
      </c>
      <c r="D13" s="31">
        <f>C13</f>
        <v>93437</v>
      </c>
      <c r="E13" s="31">
        <f>E15+E29+E30+E31+E32+E33</f>
        <v>93437</v>
      </c>
      <c r="F13" s="36"/>
    </row>
    <row r="14" spans="1:7">
      <c r="A14" s="8" t="s">
        <v>0</v>
      </c>
      <c r="B14" s="40"/>
      <c r="C14" s="31">
        <v>0</v>
      </c>
      <c r="D14" s="31">
        <v>0</v>
      </c>
      <c r="E14" s="31">
        <v>0</v>
      </c>
      <c r="G14" s="36"/>
    </row>
    <row r="15" spans="1:7" s="18" customFormat="1" ht="25.5">
      <c r="A15" s="16" t="s">
        <v>12</v>
      </c>
      <c r="B15" s="39" t="s">
        <v>2</v>
      </c>
      <c r="C15" s="31">
        <f>C17+C20+C23+C26</f>
        <v>63948</v>
      </c>
      <c r="D15" s="31">
        <f>C15</f>
        <v>63948</v>
      </c>
      <c r="E15" s="31">
        <f>E17+E20+E23+E26</f>
        <v>63948</v>
      </c>
      <c r="F15" s="34"/>
      <c r="G15" s="34"/>
    </row>
    <row r="16" spans="1:7" s="18" customFormat="1">
      <c r="A16" s="19" t="s">
        <v>1</v>
      </c>
      <c r="B16" s="40"/>
      <c r="C16" s="31">
        <v>0</v>
      </c>
      <c r="D16" s="31">
        <v>0</v>
      </c>
      <c r="E16" s="31">
        <v>0</v>
      </c>
      <c r="F16" s="34"/>
      <c r="G16" s="34"/>
    </row>
    <row r="17" spans="1:8" s="18" customFormat="1" ht="25.5">
      <c r="A17" s="20" t="s">
        <v>30</v>
      </c>
      <c r="B17" s="39" t="s">
        <v>2</v>
      </c>
      <c r="C17" s="31">
        <v>4710</v>
      </c>
      <c r="D17" s="31">
        <f>C17</f>
        <v>4710</v>
      </c>
      <c r="E17" s="31">
        <v>4710</v>
      </c>
      <c r="F17" s="34"/>
      <c r="G17" s="34"/>
    </row>
    <row r="18" spans="1:8" s="18" customFormat="1">
      <c r="A18" s="21" t="s">
        <v>4</v>
      </c>
      <c r="B18" s="41" t="s">
        <v>3</v>
      </c>
      <c r="C18" s="31">
        <v>4</v>
      </c>
      <c r="D18" s="31">
        <v>4</v>
      </c>
      <c r="E18" s="31">
        <v>4</v>
      </c>
      <c r="F18" s="34" t="s">
        <v>32</v>
      </c>
      <c r="G18" s="34" t="s">
        <v>32</v>
      </c>
    </row>
    <row r="19" spans="1:8" s="18" customFormat="1" ht="21.95" customHeight="1">
      <c r="A19" s="21" t="s">
        <v>26</v>
      </c>
      <c r="B19" s="39" t="s">
        <v>27</v>
      </c>
      <c r="C19" s="31">
        <f>C17*1000/12/C18</f>
        <v>98125</v>
      </c>
      <c r="D19" s="31">
        <f t="shared" ref="D19:D33" si="0">C19</f>
        <v>98125</v>
      </c>
      <c r="E19" s="31">
        <f>E17*1000/12/E18</f>
        <v>98125</v>
      </c>
      <c r="F19" s="34"/>
      <c r="G19" s="34"/>
    </row>
    <row r="20" spans="1:8" s="18" customFormat="1" ht="25.5">
      <c r="A20" s="20" t="s">
        <v>31</v>
      </c>
      <c r="B20" s="39" t="s">
        <v>2</v>
      </c>
      <c r="C20" s="31">
        <v>36060</v>
      </c>
      <c r="D20" s="31">
        <f t="shared" si="0"/>
        <v>36060</v>
      </c>
      <c r="E20" s="31">
        <v>36060</v>
      </c>
      <c r="F20" s="34"/>
      <c r="G20" s="34"/>
    </row>
    <row r="21" spans="1:8" s="18" customFormat="1">
      <c r="A21" s="21" t="s">
        <v>4</v>
      </c>
      <c r="B21" s="41" t="s">
        <v>3</v>
      </c>
      <c r="C21" s="31">
        <v>40</v>
      </c>
      <c r="D21" s="31">
        <f t="shared" si="0"/>
        <v>40</v>
      </c>
      <c r="E21" s="31">
        <v>40</v>
      </c>
      <c r="F21" s="34"/>
      <c r="G21" s="34" t="s">
        <v>32</v>
      </c>
      <c r="H21" s="18" t="s">
        <v>32</v>
      </c>
    </row>
    <row r="22" spans="1:8" s="18" customFormat="1" ht="21.95" customHeight="1">
      <c r="A22" s="21" t="s">
        <v>26</v>
      </c>
      <c r="B22" s="39" t="s">
        <v>27</v>
      </c>
      <c r="C22" s="31">
        <f>C20*1000/12/C21</f>
        <v>75125</v>
      </c>
      <c r="D22" s="31">
        <f t="shared" si="0"/>
        <v>75125</v>
      </c>
      <c r="E22" s="31">
        <f>E20*1000/12/E21</f>
        <v>75125</v>
      </c>
      <c r="F22" s="34"/>
      <c r="G22" s="34"/>
    </row>
    <row r="23" spans="1:8" s="18" customFormat="1" ht="39">
      <c r="A23" s="23" t="s">
        <v>25</v>
      </c>
      <c r="B23" s="39" t="s">
        <v>2</v>
      </c>
      <c r="C23" s="31">
        <v>8090</v>
      </c>
      <c r="D23" s="31">
        <f t="shared" si="0"/>
        <v>8090</v>
      </c>
      <c r="E23" s="31">
        <v>8090</v>
      </c>
      <c r="F23" s="34"/>
      <c r="G23" s="34"/>
    </row>
    <row r="24" spans="1:8" s="18" customFormat="1">
      <c r="A24" s="21" t="s">
        <v>4</v>
      </c>
      <c r="B24" s="41" t="s">
        <v>3</v>
      </c>
      <c r="C24" s="31">
        <v>8</v>
      </c>
      <c r="D24" s="31">
        <v>8</v>
      </c>
      <c r="E24" s="31">
        <v>8</v>
      </c>
      <c r="F24" s="34"/>
      <c r="G24" s="34"/>
    </row>
    <row r="25" spans="1:8" s="18" customFormat="1" ht="21.95" customHeight="1">
      <c r="A25" s="21" t="s">
        <v>26</v>
      </c>
      <c r="B25" s="39" t="s">
        <v>27</v>
      </c>
      <c r="C25" s="31">
        <f>C23*1000/12/C24</f>
        <v>84270.833333333328</v>
      </c>
      <c r="D25" s="31">
        <f t="shared" si="0"/>
        <v>84270.833333333328</v>
      </c>
      <c r="E25" s="31">
        <f>E23*1000/12/E24</f>
        <v>84270.833333333328</v>
      </c>
      <c r="F25" s="34"/>
      <c r="G25" s="34"/>
    </row>
    <row r="26" spans="1:8" s="18" customFormat="1" ht="25.5">
      <c r="A26" s="20" t="s">
        <v>23</v>
      </c>
      <c r="B26" s="39" t="s">
        <v>2</v>
      </c>
      <c r="C26" s="31">
        <v>15088</v>
      </c>
      <c r="D26" s="31">
        <f t="shared" si="0"/>
        <v>15088</v>
      </c>
      <c r="E26" s="31">
        <v>15088</v>
      </c>
      <c r="F26" s="34"/>
      <c r="G26" s="34"/>
    </row>
    <row r="27" spans="1:8" s="18" customFormat="1">
      <c r="A27" s="21" t="s">
        <v>4</v>
      </c>
      <c r="B27" s="41" t="s">
        <v>3</v>
      </c>
      <c r="C27" s="31">
        <v>24</v>
      </c>
      <c r="D27" s="31">
        <v>24</v>
      </c>
      <c r="E27" s="31">
        <v>24</v>
      </c>
      <c r="F27" s="34"/>
      <c r="G27" s="34"/>
    </row>
    <row r="28" spans="1:8" s="18" customFormat="1" ht="21.95" customHeight="1">
      <c r="A28" s="21" t="s">
        <v>26</v>
      </c>
      <c r="B28" s="39" t="s">
        <v>27</v>
      </c>
      <c r="C28" s="31">
        <f>C26/C27*1000/12</f>
        <v>52388.888888888883</v>
      </c>
      <c r="D28" s="31">
        <f t="shared" si="0"/>
        <v>52388.888888888883</v>
      </c>
      <c r="E28" s="31">
        <f>E26/E27*1000/12</f>
        <v>52388.888888888883</v>
      </c>
      <c r="F28" s="34"/>
      <c r="G28" s="34"/>
    </row>
    <row r="29" spans="1:8" s="18" customFormat="1" ht="25.5">
      <c r="A29" s="16" t="s">
        <v>5</v>
      </c>
      <c r="B29" s="39" t="s">
        <v>2</v>
      </c>
      <c r="C29" s="31">
        <v>7864</v>
      </c>
      <c r="D29" s="31">
        <f t="shared" si="0"/>
        <v>7864</v>
      </c>
      <c r="E29" s="31">
        <v>7864</v>
      </c>
      <c r="F29" s="34"/>
      <c r="G29" s="34"/>
    </row>
    <row r="30" spans="1:8" s="18" customFormat="1" ht="36.75">
      <c r="A30" s="24" t="s">
        <v>6</v>
      </c>
      <c r="B30" s="39" t="s">
        <v>2</v>
      </c>
      <c r="C30" s="31">
        <v>2766</v>
      </c>
      <c r="D30" s="31">
        <f t="shared" si="0"/>
        <v>2766</v>
      </c>
      <c r="E30" s="31">
        <v>2766</v>
      </c>
      <c r="F30" s="34"/>
      <c r="G30" s="34"/>
    </row>
    <row r="31" spans="1:8" ht="25.5">
      <c r="A31" s="12" t="s">
        <v>7</v>
      </c>
      <c r="B31" s="39" t="s">
        <v>2</v>
      </c>
      <c r="C31" s="31">
        <v>0</v>
      </c>
      <c r="D31" s="31">
        <f t="shared" si="0"/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1169</v>
      </c>
      <c r="D32" s="31">
        <f t="shared" si="0"/>
        <v>1169</v>
      </c>
      <c r="E32" s="31">
        <v>1169</v>
      </c>
    </row>
    <row r="33" spans="1:5" ht="38.25" customHeight="1">
      <c r="A33" s="12" t="s">
        <v>9</v>
      </c>
      <c r="B33" s="39" t="s">
        <v>2</v>
      </c>
      <c r="C33" s="31">
        <v>17690</v>
      </c>
      <c r="D33" s="31">
        <f t="shared" si="0"/>
        <v>17690</v>
      </c>
      <c r="E33" s="31">
        <v>17690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abSelected="1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4" customWidth="1"/>
    <col min="5" max="5" width="13.140625" style="34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5" customHeight="1">
      <c r="A4" s="56" t="s">
        <v>56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45</v>
      </c>
      <c r="D9" s="55"/>
      <c r="E9" s="55"/>
    </row>
    <row r="10" spans="1:7" ht="40.5">
      <c r="A10" s="48"/>
      <c r="B10" s="54"/>
      <c r="C10" s="46" t="s">
        <v>19</v>
      </c>
      <c r="D10" s="46" t="s">
        <v>20</v>
      </c>
      <c r="E10" s="47" t="s">
        <v>14</v>
      </c>
    </row>
    <row r="11" spans="1:7">
      <c r="A11" s="5" t="s">
        <v>21</v>
      </c>
      <c r="B11" s="39" t="s">
        <v>10</v>
      </c>
      <c r="C11" s="25">
        <v>133</v>
      </c>
      <c r="D11" s="25">
        <v>133</v>
      </c>
      <c r="E11" s="25">
        <v>133</v>
      </c>
    </row>
    <row r="12" spans="1:7" ht="25.5">
      <c r="A12" s="10" t="s">
        <v>24</v>
      </c>
      <c r="B12" s="39" t="s">
        <v>2</v>
      </c>
      <c r="C12" s="25">
        <f>(C13-C32)/C11</f>
        <v>488.48120300751879</v>
      </c>
      <c r="D12" s="25">
        <f>(D13-D32)/D11</f>
        <v>488.48120300751879</v>
      </c>
      <c r="E12" s="25">
        <f>(E13-E32)/E11</f>
        <v>488.48120300751879</v>
      </c>
    </row>
    <row r="13" spans="1:7" ht="25.5">
      <c r="A13" s="5" t="s">
        <v>11</v>
      </c>
      <c r="B13" s="39" t="s">
        <v>2</v>
      </c>
      <c r="C13" s="25">
        <f>C15+C29+C30+C31+C32+C33</f>
        <v>65652</v>
      </c>
      <c r="D13" s="25">
        <f>C13</f>
        <v>65652</v>
      </c>
      <c r="E13" s="25">
        <f>E15+E29+E30+E31+E32+E33</f>
        <v>65652</v>
      </c>
    </row>
    <row r="14" spans="1:7">
      <c r="A14" s="8" t="s">
        <v>0</v>
      </c>
      <c r="B14" s="40"/>
      <c r="C14" s="25"/>
      <c r="D14" s="25">
        <f>C14</f>
        <v>0</v>
      </c>
      <c r="E14" s="25"/>
      <c r="G14" s="15"/>
    </row>
    <row r="15" spans="1:7" ht="25.5">
      <c r="A15" s="5" t="s">
        <v>12</v>
      </c>
      <c r="B15" s="39" t="s">
        <v>2</v>
      </c>
      <c r="C15" s="31">
        <f>C17+C20+C23+C26</f>
        <v>50064</v>
      </c>
      <c r="D15" s="31">
        <f>C15</f>
        <v>50064</v>
      </c>
      <c r="E15" s="31">
        <f>E17+E20+E23+E26</f>
        <v>50064</v>
      </c>
    </row>
    <row r="16" spans="1:7">
      <c r="A16" s="8" t="s">
        <v>1</v>
      </c>
      <c r="B16" s="40"/>
      <c r="C16" s="31">
        <v>0</v>
      </c>
      <c r="D16" s="31">
        <v>0</v>
      </c>
      <c r="E16" s="31">
        <v>0</v>
      </c>
    </row>
    <row r="17" spans="1:6" s="18" customFormat="1" ht="25.5">
      <c r="A17" s="20" t="s">
        <v>30</v>
      </c>
      <c r="B17" s="39" t="s">
        <v>2</v>
      </c>
      <c r="C17" s="31">
        <v>4360</v>
      </c>
      <c r="D17" s="31">
        <f>C17</f>
        <v>4360</v>
      </c>
      <c r="E17" s="31">
        <v>4360</v>
      </c>
      <c r="F17" s="34"/>
    </row>
    <row r="18" spans="1:6" s="18" customFormat="1">
      <c r="A18" s="21" t="s">
        <v>4</v>
      </c>
      <c r="B18" s="41" t="s">
        <v>3</v>
      </c>
      <c r="C18" s="31">
        <v>3</v>
      </c>
      <c r="D18" s="31">
        <v>3</v>
      </c>
      <c r="E18" s="31">
        <v>3</v>
      </c>
      <c r="F18" s="34"/>
    </row>
    <row r="19" spans="1:6" s="18" customFormat="1" ht="21.95" customHeight="1">
      <c r="A19" s="21" t="s">
        <v>26</v>
      </c>
      <c r="B19" s="39" t="s">
        <v>27</v>
      </c>
      <c r="C19" s="31">
        <f>C17*1000/12/C18</f>
        <v>121111.11111111111</v>
      </c>
      <c r="D19" s="31">
        <f t="shared" ref="D19:D28" si="0">C19</f>
        <v>121111.11111111111</v>
      </c>
      <c r="E19" s="31">
        <f>E17*1000/12/E18</f>
        <v>121111.11111111111</v>
      </c>
      <c r="F19" s="34"/>
    </row>
    <row r="20" spans="1:6" s="18" customFormat="1" ht="25.5">
      <c r="A20" s="20" t="s">
        <v>31</v>
      </c>
      <c r="B20" s="39" t="s">
        <v>2</v>
      </c>
      <c r="C20" s="31">
        <v>36060</v>
      </c>
      <c r="D20" s="31">
        <f t="shared" si="0"/>
        <v>36060</v>
      </c>
      <c r="E20" s="31">
        <v>36060</v>
      </c>
      <c r="F20" s="34"/>
    </row>
    <row r="21" spans="1:6">
      <c r="A21" s="10" t="s">
        <v>4</v>
      </c>
      <c r="B21" s="41" t="s">
        <v>3</v>
      </c>
      <c r="C21" s="31">
        <v>36.799999999999997</v>
      </c>
      <c r="D21" s="31">
        <f t="shared" si="0"/>
        <v>36.799999999999997</v>
      </c>
      <c r="E21" s="31">
        <v>36.799999999999997</v>
      </c>
    </row>
    <row r="22" spans="1:6" ht="21.95" customHeight="1">
      <c r="A22" s="10" t="s">
        <v>26</v>
      </c>
      <c r="B22" s="39" t="s">
        <v>27</v>
      </c>
      <c r="C22" s="31">
        <f>C20*1000/12/C21</f>
        <v>81657.608695652176</v>
      </c>
      <c r="D22" s="31">
        <f t="shared" si="0"/>
        <v>81657.608695652176</v>
      </c>
      <c r="E22" s="31">
        <f>E20*1000/12/E21</f>
        <v>81657.608695652176</v>
      </c>
    </row>
    <row r="23" spans="1:6" ht="39">
      <c r="A23" s="14" t="s">
        <v>25</v>
      </c>
      <c r="B23" s="39" t="s">
        <v>2</v>
      </c>
      <c r="C23" s="31">
        <v>3732</v>
      </c>
      <c r="D23" s="31">
        <f t="shared" si="0"/>
        <v>3732</v>
      </c>
      <c r="E23" s="31">
        <v>3732</v>
      </c>
    </row>
    <row r="24" spans="1:6">
      <c r="A24" s="10" t="s">
        <v>4</v>
      </c>
      <c r="B24" s="41" t="s">
        <v>3</v>
      </c>
      <c r="C24" s="31">
        <v>4.3</v>
      </c>
      <c r="D24" s="31">
        <v>4.3</v>
      </c>
      <c r="E24" s="31">
        <v>4.3</v>
      </c>
    </row>
    <row r="25" spans="1:6" ht="21.95" customHeight="1">
      <c r="A25" s="10" t="s">
        <v>26</v>
      </c>
      <c r="B25" s="39" t="s">
        <v>27</v>
      </c>
      <c r="C25" s="31">
        <f>C23*1000/12/C24</f>
        <v>72325.58139534884</v>
      </c>
      <c r="D25" s="31">
        <f t="shared" si="0"/>
        <v>72325.58139534884</v>
      </c>
      <c r="E25" s="31">
        <f>E23*1000/12/E24</f>
        <v>72325.58139534884</v>
      </c>
    </row>
    <row r="26" spans="1:6" ht="25.5">
      <c r="A26" s="7" t="s">
        <v>23</v>
      </c>
      <c r="B26" s="39" t="s">
        <v>2</v>
      </c>
      <c r="C26" s="31">
        <v>5912</v>
      </c>
      <c r="D26" s="31">
        <f t="shared" si="0"/>
        <v>5912</v>
      </c>
      <c r="E26" s="31">
        <v>5912</v>
      </c>
    </row>
    <row r="27" spans="1:6">
      <c r="A27" s="10" t="s">
        <v>4</v>
      </c>
      <c r="B27" s="41" t="s">
        <v>3</v>
      </c>
      <c r="C27" s="31">
        <v>11</v>
      </c>
      <c r="D27" s="31">
        <v>11</v>
      </c>
      <c r="E27" s="31">
        <v>11</v>
      </c>
    </row>
    <row r="28" spans="1:6" ht="21.95" customHeight="1">
      <c r="A28" s="10" t="s">
        <v>26</v>
      </c>
      <c r="B28" s="39" t="s">
        <v>27</v>
      </c>
      <c r="C28" s="31">
        <f>C26/C27*1000/12</f>
        <v>44787.878787878792</v>
      </c>
      <c r="D28" s="31">
        <f t="shared" si="0"/>
        <v>44787.878787878792</v>
      </c>
      <c r="E28" s="31">
        <f>E26/E27*1000/12</f>
        <v>44787.878787878792</v>
      </c>
    </row>
    <row r="29" spans="1:6" ht="25.5">
      <c r="A29" s="5" t="s">
        <v>5</v>
      </c>
      <c r="B29" s="39" t="s">
        <v>2</v>
      </c>
      <c r="C29" s="25">
        <v>5314</v>
      </c>
      <c r="D29" s="25">
        <f>C29</f>
        <v>5314</v>
      </c>
      <c r="E29" s="25">
        <v>5314</v>
      </c>
    </row>
    <row r="30" spans="1:6" ht="36.75">
      <c r="A30" s="12" t="s">
        <v>6</v>
      </c>
      <c r="B30" s="39" t="s">
        <v>2</v>
      </c>
      <c r="C30" s="25">
        <v>3609</v>
      </c>
      <c r="D30" s="25">
        <f>C30</f>
        <v>3609</v>
      </c>
      <c r="E30" s="25">
        <f>D30</f>
        <v>3609</v>
      </c>
    </row>
    <row r="31" spans="1:6" ht="25.5">
      <c r="A31" s="12" t="s">
        <v>7</v>
      </c>
      <c r="B31" s="39" t="s">
        <v>2</v>
      </c>
      <c r="C31" s="25">
        <v>0</v>
      </c>
      <c r="D31" s="25">
        <f>C31</f>
        <v>0</v>
      </c>
      <c r="E31" s="25">
        <v>0</v>
      </c>
    </row>
    <row r="32" spans="1:6" ht="36.75">
      <c r="A32" s="12" t="s">
        <v>8</v>
      </c>
      <c r="B32" s="39" t="s">
        <v>2</v>
      </c>
      <c r="C32" s="25">
        <v>684</v>
      </c>
      <c r="D32" s="25">
        <v>684</v>
      </c>
      <c r="E32" s="25">
        <v>684</v>
      </c>
    </row>
    <row r="33" spans="1:5" ht="38.25" customHeight="1">
      <c r="A33" s="12" t="s">
        <v>9</v>
      </c>
      <c r="B33" s="39" t="s">
        <v>2</v>
      </c>
      <c r="C33" s="25">
        <v>5981</v>
      </c>
      <c r="D33" s="25">
        <f>C33</f>
        <v>5981</v>
      </c>
      <c r="E33" s="25">
        <f>D33</f>
        <v>5981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4"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4.140625" style="36" customWidth="1"/>
    <col min="5" max="5" width="13.14062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4.25" customHeight="1">
      <c r="A4" s="52" t="s">
        <v>38</v>
      </c>
      <c r="B4" s="52"/>
      <c r="C4" s="52"/>
      <c r="D4" s="52"/>
      <c r="E4" s="52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36</v>
      </c>
      <c r="D9" s="55"/>
      <c r="E9" s="55"/>
    </row>
    <row r="10" spans="1:7" ht="40.5">
      <c r="A10" s="48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383</v>
      </c>
      <c r="D11" s="31">
        <v>383</v>
      </c>
      <c r="E11" s="31">
        <v>383</v>
      </c>
    </row>
    <row r="12" spans="1:7" ht="25.5">
      <c r="A12" s="10" t="s">
        <v>24</v>
      </c>
      <c r="B12" s="39" t="s">
        <v>2</v>
      </c>
      <c r="C12" s="31">
        <f>(C13-C32)/C11</f>
        <v>247.2140992167102</v>
      </c>
      <c r="D12" s="31">
        <f>(D13-D32)/D11</f>
        <v>247.2140992167102</v>
      </c>
      <c r="E12" s="31">
        <f>(E13-E32)/E11</f>
        <v>247.2140992167102</v>
      </c>
    </row>
    <row r="13" spans="1:7" ht="25.5">
      <c r="A13" s="5" t="s">
        <v>11</v>
      </c>
      <c r="B13" s="39" t="s">
        <v>2</v>
      </c>
      <c r="C13" s="31">
        <f>C15+C29+C30+C31+C32+C33</f>
        <v>95797</v>
      </c>
      <c r="D13" s="31">
        <f>C13</f>
        <v>95797</v>
      </c>
      <c r="E13" s="31">
        <f>E15+E29+E30+E31+E32+E33</f>
        <v>95797</v>
      </c>
    </row>
    <row r="14" spans="1:7">
      <c r="A14" s="8" t="s">
        <v>0</v>
      </c>
      <c r="B14" s="40"/>
      <c r="C14" s="31">
        <v>0</v>
      </c>
      <c r="D14" s="31">
        <f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26">
        <v>65762</v>
      </c>
      <c r="D15" s="26">
        <v>65762</v>
      </c>
      <c r="E15" s="26">
        <v>65762</v>
      </c>
    </row>
    <row r="16" spans="1:7">
      <c r="A16" s="8" t="s">
        <v>1</v>
      </c>
      <c r="B16" s="40"/>
      <c r="C16" s="26"/>
      <c r="D16" s="26"/>
      <c r="E16" s="26"/>
    </row>
    <row r="17" spans="1:8" s="18" customFormat="1" ht="25.5">
      <c r="A17" s="20" t="s">
        <v>30</v>
      </c>
      <c r="B17" s="39" t="s">
        <v>2</v>
      </c>
      <c r="C17" s="26">
        <v>3285</v>
      </c>
      <c r="D17" s="26">
        <v>3285</v>
      </c>
      <c r="E17" s="26">
        <v>3285</v>
      </c>
      <c r="F17" s="34"/>
      <c r="G17" s="34"/>
      <c r="H17" s="34"/>
    </row>
    <row r="18" spans="1:8" s="18" customFormat="1">
      <c r="A18" s="21" t="s">
        <v>4</v>
      </c>
      <c r="B18" s="41" t="s">
        <v>3</v>
      </c>
      <c r="C18" s="26">
        <v>3</v>
      </c>
      <c r="D18" s="26">
        <v>3</v>
      </c>
      <c r="E18" s="26">
        <v>3</v>
      </c>
      <c r="F18" s="34"/>
      <c r="G18" s="34"/>
      <c r="H18" s="34"/>
    </row>
    <row r="19" spans="1:8" s="18" customFormat="1" ht="21.95" customHeight="1">
      <c r="A19" s="21" t="s">
        <v>26</v>
      </c>
      <c r="B19" s="39" t="s">
        <v>27</v>
      </c>
      <c r="C19" s="26">
        <v>91250</v>
      </c>
      <c r="D19" s="26">
        <v>91250</v>
      </c>
      <c r="E19" s="26">
        <v>91250</v>
      </c>
      <c r="F19" s="34"/>
      <c r="G19" s="34"/>
      <c r="H19" s="34"/>
    </row>
    <row r="20" spans="1:8" s="18" customFormat="1" ht="25.5">
      <c r="A20" s="20" t="s">
        <v>31</v>
      </c>
      <c r="B20" s="39" t="s">
        <v>2</v>
      </c>
      <c r="C20" s="26">
        <v>46831</v>
      </c>
      <c r="D20" s="26">
        <v>46831</v>
      </c>
      <c r="E20" s="26">
        <v>46831</v>
      </c>
      <c r="F20" s="34"/>
      <c r="G20" s="34"/>
      <c r="H20" s="34"/>
    </row>
    <row r="21" spans="1:8">
      <c r="A21" s="10" t="s">
        <v>4</v>
      </c>
      <c r="B21" s="41" t="s">
        <v>3</v>
      </c>
      <c r="C21" s="26">
        <v>37.845999999999997</v>
      </c>
      <c r="D21" s="26">
        <v>37.845999999999997</v>
      </c>
      <c r="E21" s="26">
        <v>37.845999999999997</v>
      </c>
    </row>
    <row r="22" spans="1:8" ht="21.95" customHeight="1">
      <c r="A22" s="10" t="s">
        <v>26</v>
      </c>
      <c r="B22" s="39" t="s">
        <v>27</v>
      </c>
      <c r="C22" s="26">
        <v>102897.3</v>
      </c>
      <c r="D22" s="26">
        <v>102897.3</v>
      </c>
      <c r="E22" s="26">
        <v>102897.3</v>
      </c>
    </row>
    <row r="23" spans="1:8" ht="39">
      <c r="A23" s="14" t="s">
        <v>25</v>
      </c>
      <c r="B23" s="39" t="s">
        <v>2</v>
      </c>
      <c r="C23" s="26">
        <v>5426</v>
      </c>
      <c r="D23" s="26">
        <v>5426</v>
      </c>
      <c r="E23" s="26">
        <v>5426</v>
      </c>
    </row>
    <row r="24" spans="1:8">
      <c r="A24" s="10" t="s">
        <v>4</v>
      </c>
      <c r="B24" s="41" t="s">
        <v>3</v>
      </c>
      <c r="C24" s="26">
        <v>6</v>
      </c>
      <c r="D24" s="26">
        <v>6</v>
      </c>
      <c r="E24" s="26">
        <v>6</v>
      </c>
    </row>
    <row r="25" spans="1:8" ht="21.95" customHeight="1">
      <c r="A25" s="10" t="s">
        <v>26</v>
      </c>
      <c r="B25" s="39" t="s">
        <v>27</v>
      </c>
      <c r="C25" s="26">
        <v>75361</v>
      </c>
      <c r="D25" s="26">
        <v>75361</v>
      </c>
      <c r="E25" s="26">
        <v>75361</v>
      </c>
    </row>
    <row r="26" spans="1:8" ht="25.5">
      <c r="A26" s="7" t="s">
        <v>23</v>
      </c>
      <c r="B26" s="39" t="s">
        <v>2</v>
      </c>
      <c r="C26" s="26">
        <v>10220.200000000001</v>
      </c>
      <c r="D26" s="26">
        <v>10220.200000000001</v>
      </c>
      <c r="E26" s="26">
        <v>10220.200000000001</v>
      </c>
    </row>
    <row r="27" spans="1:8">
      <c r="A27" s="10" t="s">
        <v>4</v>
      </c>
      <c r="B27" s="41" t="s">
        <v>3</v>
      </c>
      <c r="C27" s="26">
        <v>17.25</v>
      </c>
      <c r="D27" s="26">
        <v>17.25</v>
      </c>
      <c r="E27" s="26">
        <v>17.25</v>
      </c>
    </row>
    <row r="28" spans="1:8" ht="21.95" customHeight="1">
      <c r="A28" s="10" t="s">
        <v>26</v>
      </c>
      <c r="B28" s="39" t="s">
        <v>27</v>
      </c>
      <c r="C28" s="26">
        <v>49373</v>
      </c>
      <c r="D28" s="26">
        <v>49373</v>
      </c>
      <c r="E28" s="26">
        <v>49373</v>
      </c>
    </row>
    <row r="29" spans="1:8" ht="25.5">
      <c r="A29" s="5" t="s">
        <v>5</v>
      </c>
      <c r="B29" s="39" t="s">
        <v>2</v>
      </c>
      <c r="C29" s="31">
        <v>9138</v>
      </c>
      <c r="D29" s="31">
        <v>9138</v>
      </c>
      <c r="E29" s="31">
        <v>9138</v>
      </c>
    </row>
    <row r="30" spans="1:8" ht="36.75">
      <c r="A30" s="12" t="s">
        <v>6</v>
      </c>
      <c r="B30" s="39" t="s">
        <v>2</v>
      </c>
      <c r="C30" s="31">
        <v>4109</v>
      </c>
      <c r="D30" s="31">
        <f>C30</f>
        <v>4109</v>
      </c>
      <c r="E30" s="31">
        <v>4109</v>
      </c>
    </row>
    <row r="31" spans="1:8" ht="25.5">
      <c r="A31" s="12" t="s">
        <v>7</v>
      </c>
      <c r="B31" s="39" t="s">
        <v>2</v>
      </c>
      <c r="C31" s="31">
        <v>0</v>
      </c>
      <c r="D31" s="31">
        <f>C31</f>
        <v>0</v>
      </c>
      <c r="E31" s="31">
        <v>0</v>
      </c>
    </row>
    <row r="32" spans="1:8" ht="36.75">
      <c r="A32" s="12" t="s">
        <v>8</v>
      </c>
      <c r="B32" s="39" t="s">
        <v>2</v>
      </c>
      <c r="C32" s="31">
        <v>1114</v>
      </c>
      <c r="D32" s="31">
        <f>C32</f>
        <v>1114</v>
      </c>
      <c r="E32" s="31">
        <v>1114</v>
      </c>
    </row>
    <row r="33" spans="1:5" ht="38.25" customHeight="1">
      <c r="A33" s="12" t="s">
        <v>9</v>
      </c>
      <c r="B33" s="39" t="s">
        <v>2</v>
      </c>
      <c r="C33" s="31">
        <v>15674</v>
      </c>
      <c r="D33" s="31">
        <v>15674</v>
      </c>
      <c r="E33" s="31">
        <v>15674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2.7109375" style="36" customWidth="1"/>
    <col min="6" max="7" width="12" style="34" customWidth="1"/>
    <col min="8" max="8" width="9.140625" style="34"/>
    <col min="9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>
      <c r="A4" s="52" t="s">
        <v>39</v>
      </c>
      <c r="B4" s="52"/>
      <c r="C4" s="52"/>
      <c r="D4" s="52"/>
      <c r="E4" s="52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446</v>
      </c>
      <c r="D11" s="31">
        <v>446</v>
      </c>
      <c r="E11" s="31">
        <v>446</v>
      </c>
    </row>
    <row r="12" spans="1:7" ht="25.5">
      <c r="A12" s="10" t="s">
        <v>24</v>
      </c>
      <c r="B12" s="6" t="s">
        <v>2</v>
      </c>
      <c r="C12" s="31">
        <f>(C13-C32)/C11</f>
        <v>230.45515695067266</v>
      </c>
      <c r="D12" s="31">
        <f>(D13-D32)/D11</f>
        <v>230.45515695067266</v>
      </c>
      <c r="E12" s="31">
        <f>(E13-E32)/E11</f>
        <v>230.45515695067266</v>
      </c>
    </row>
    <row r="13" spans="1:7" ht="25.5">
      <c r="A13" s="5" t="s">
        <v>11</v>
      </c>
      <c r="B13" s="6" t="s">
        <v>2</v>
      </c>
      <c r="C13" s="31">
        <f>C15+C29+C30+C31+C32+C33</f>
        <v>103840</v>
      </c>
      <c r="D13" s="31">
        <f>C13</f>
        <v>103840</v>
      </c>
      <c r="E13" s="31">
        <f>E15+E29+E30+E31+E32+E33</f>
        <v>103840</v>
      </c>
    </row>
    <row r="14" spans="1:7">
      <c r="A14" s="8" t="s">
        <v>0</v>
      </c>
      <c r="B14" s="9"/>
      <c r="C14" s="31">
        <v>0</v>
      </c>
      <c r="D14" s="31">
        <f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26">
        <v>73930</v>
      </c>
      <c r="D15" s="26">
        <v>73930</v>
      </c>
      <c r="E15" s="26">
        <v>73930</v>
      </c>
    </row>
    <row r="16" spans="1:7">
      <c r="A16" s="8" t="s">
        <v>1</v>
      </c>
      <c r="B16" s="9"/>
      <c r="C16" s="26"/>
      <c r="D16" s="26"/>
      <c r="E16" s="26"/>
    </row>
    <row r="17" spans="1:8" s="18" customFormat="1" ht="25.5">
      <c r="A17" s="20" t="s">
        <v>30</v>
      </c>
      <c r="B17" s="17" t="s">
        <v>2</v>
      </c>
      <c r="C17" s="26">
        <v>2810.7</v>
      </c>
      <c r="D17" s="26">
        <v>2810.7</v>
      </c>
      <c r="E17" s="26">
        <v>2810.7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26">
        <v>97520</v>
      </c>
      <c r="D19" s="26">
        <v>97520</v>
      </c>
      <c r="E19" s="26">
        <v>97520</v>
      </c>
      <c r="F19" s="34"/>
      <c r="G19" s="34"/>
      <c r="H19" s="34"/>
    </row>
    <row r="20" spans="1:8" s="18" customFormat="1" ht="25.5">
      <c r="A20" s="20" t="s">
        <v>31</v>
      </c>
      <c r="B20" s="17" t="s">
        <v>2</v>
      </c>
      <c r="C20" s="26">
        <v>52154.3</v>
      </c>
      <c r="D20" s="26">
        <v>52154.3</v>
      </c>
      <c r="E20" s="26">
        <v>52154.3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26">
        <v>45.667000000000002</v>
      </c>
      <c r="D21" s="26">
        <v>45.667000000000002</v>
      </c>
      <c r="E21" s="26">
        <v>45.667000000000002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26">
        <v>113419.5</v>
      </c>
      <c r="D22" s="26">
        <v>113419.5</v>
      </c>
      <c r="E22" s="26">
        <v>113419.5</v>
      </c>
    </row>
    <row r="23" spans="1:8" ht="39">
      <c r="A23" s="14" t="s">
        <v>25</v>
      </c>
      <c r="B23" s="6" t="s">
        <v>2</v>
      </c>
      <c r="C23" s="26">
        <v>6246.7</v>
      </c>
      <c r="D23" s="26">
        <v>6246.7</v>
      </c>
      <c r="E23" s="26">
        <v>6246.7</v>
      </c>
    </row>
    <row r="24" spans="1:8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</row>
    <row r="25" spans="1:8" ht="21.95" customHeight="1">
      <c r="A25" s="10" t="s">
        <v>26</v>
      </c>
      <c r="B25" s="6" t="s">
        <v>27</v>
      </c>
      <c r="C25" s="26">
        <v>74365.5</v>
      </c>
      <c r="D25" s="26">
        <v>74365.5</v>
      </c>
      <c r="E25" s="26">
        <v>74365.5</v>
      </c>
    </row>
    <row r="26" spans="1:8" ht="25.5">
      <c r="A26" s="7" t="s">
        <v>23</v>
      </c>
      <c r="B26" s="6" t="s">
        <v>2</v>
      </c>
      <c r="C26" s="26">
        <v>12718.3</v>
      </c>
      <c r="D26" s="26">
        <v>12718.3</v>
      </c>
      <c r="E26" s="26">
        <v>12718.3</v>
      </c>
    </row>
    <row r="27" spans="1:8">
      <c r="A27" s="10" t="s">
        <v>4</v>
      </c>
      <c r="B27" s="11" t="s">
        <v>3</v>
      </c>
      <c r="C27" s="26">
        <v>25.25</v>
      </c>
      <c r="D27" s="26">
        <v>25.25</v>
      </c>
      <c r="E27" s="26">
        <v>25.25</v>
      </c>
    </row>
    <row r="28" spans="1:8" ht="21.95" customHeight="1">
      <c r="A28" s="10" t="s">
        <v>26</v>
      </c>
      <c r="B28" s="6" t="s">
        <v>27</v>
      </c>
      <c r="C28" s="26">
        <v>55175.76</v>
      </c>
      <c r="D28" s="26">
        <v>55175.76</v>
      </c>
      <c r="E28" s="26">
        <v>55175.76</v>
      </c>
    </row>
    <row r="29" spans="1:8" ht="25.5">
      <c r="A29" s="5" t="s">
        <v>5</v>
      </c>
      <c r="B29" s="6" t="s">
        <v>2</v>
      </c>
      <c r="C29" s="31">
        <v>10306</v>
      </c>
      <c r="D29" s="31">
        <v>10306</v>
      </c>
      <c r="E29" s="31">
        <v>10306</v>
      </c>
    </row>
    <row r="30" spans="1:8" ht="36.75">
      <c r="A30" s="12" t="s">
        <v>6</v>
      </c>
      <c r="B30" s="6" t="s">
        <v>2</v>
      </c>
      <c r="C30" s="31">
        <v>3679</v>
      </c>
      <c r="D30" s="31">
        <f>C30</f>
        <v>3679</v>
      </c>
      <c r="E30" s="31">
        <v>3679</v>
      </c>
    </row>
    <row r="31" spans="1:8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8" ht="36.75">
      <c r="A32" s="12" t="s">
        <v>8</v>
      </c>
      <c r="B32" s="6" t="s">
        <v>2</v>
      </c>
      <c r="C32" s="31">
        <v>1057</v>
      </c>
      <c r="D32" s="31">
        <f>C32</f>
        <v>1057</v>
      </c>
      <c r="E32" s="31">
        <v>1057</v>
      </c>
    </row>
    <row r="33" spans="1:5" ht="38.25" customHeight="1">
      <c r="A33" s="12" t="s">
        <v>9</v>
      </c>
      <c r="B33" s="6" t="s">
        <v>2</v>
      </c>
      <c r="C33" s="31">
        <v>14868</v>
      </c>
      <c r="D33" s="31">
        <f>C33</f>
        <v>14868</v>
      </c>
      <c r="E33" s="31">
        <v>14868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.42578125" style="42" customWidth="1"/>
    <col min="6" max="7" width="12" style="34" customWidth="1"/>
    <col min="8" max="8" width="9.140625" style="34"/>
    <col min="9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0.5" customHeight="1">
      <c r="A4" s="56" t="s">
        <v>40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761</v>
      </c>
      <c r="D11" s="31">
        <v>761</v>
      </c>
      <c r="E11" s="31">
        <v>761</v>
      </c>
    </row>
    <row r="12" spans="1:7" ht="25.5">
      <c r="A12" s="10" t="s">
        <v>24</v>
      </c>
      <c r="B12" s="6" t="s">
        <v>2</v>
      </c>
      <c r="C12" s="31">
        <f>(C13-C32)/C11</f>
        <v>233.35085413929042</v>
      </c>
      <c r="D12" s="31">
        <f>(D13-D32)/D11</f>
        <v>233.35085413929042</v>
      </c>
      <c r="E12" s="31">
        <f>(E13-E32)/E11</f>
        <v>233.35085413929042</v>
      </c>
    </row>
    <row r="13" spans="1:7" ht="25.5">
      <c r="A13" s="5" t="s">
        <v>11</v>
      </c>
      <c r="B13" s="6" t="s">
        <v>2</v>
      </c>
      <c r="C13" s="31">
        <f>C15+C29+C30+C31+C32+C33</f>
        <v>180768</v>
      </c>
      <c r="D13" s="31">
        <f>C13</f>
        <v>180768</v>
      </c>
      <c r="E13" s="31">
        <f>E15+E29+E30+E31+E32+E33</f>
        <v>180768</v>
      </c>
    </row>
    <row r="14" spans="1:7">
      <c r="A14" s="8" t="s">
        <v>0</v>
      </c>
      <c r="B14" s="9"/>
      <c r="C14" s="31">
        <v>0</v>
      </c>
      <c r="D14" s="31">
        <f t="shared" ref="D14:D33" si="0"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123077</v>
      </c>
      <c r="D15" s="31">
        <f t="shared" si="0"/>
        <v>123077</v>
      </c>
      <c r="E15" s="31">
        <v>123077</v>
      </c>
    </row>
    <row r="16" spans="1:7">
      <c r="A16" s="8" t="s">
        <v>1</v>
      </c>
      <c r="B16" s="9"/>
      <c r="C16" s="31">
        <v>0</v>
      </c>
      <c r="D16" s="31">
        <f t="shared" si="0"/>
        <v>0</v>
      </c>
      <c r="E16" s="31">
        <v>0</v>
      </c>
    </row>
    <row r="17" spans="1:8" s="18" customFormat="1" ht="25.5">
      <c r="A17" s="20" t="s">
        <v>30</v>
      </c>
      <c r="B17" s="17" t="s">
        <v>2</v>
      </c>
      <c r="C17" s="31">
        <v>9800</v>
      </c>
      <c r="D17" s="31">
        <f t="shared" si="0"/>
        <v>9800</v>
      </c>
      <c r="E17" s="31">
        <v>9800</v>
      </c>
      <c r="F17" s="34"/>
      <c r="G17" s="34"/>
      <c r="H17" s="34"/>
    </row>
    <row r="18" spans="1:8" s="18" customFormat="1">
      <c r="A18" s="21" t="s">
        <v>4</v>
      </c>
      <c r="B18" s="22" t="s">
        <v>3</v>
      </c>
      <c r="C18" s="33">
        <v>8</v>
      </c>
      <c r="D18" s="31">
        <v>8</v>
      </c>
      <c r="E18" s="31">
        <v>8</v>
      </c>
      <c r="F18" s="34"/>
      <c r="G18" s="34"/>
      <c r="H18" s="34"/>
    </row>
    <row r="19" spans="1:8" s="18" customFormat="1" ht="21.95" customHeight="1">
      <c r="A19" s="21" t="s">
        <v>26</v>
      </c>
      <c r="B19" s="17" t="s">
        <v>27</v>
      </c>
      <c r="C19" s="31">
        <f>C17/C18/12*1000+200</f>
        <v>102283.33333333333</v>
      </c>
      <c r="D19" s="31">
        <f t="shared" si="0"/>
        <v>102283.33333333333</v>
      </c>
      <c r="E19" s="31">
        <f>D19</f>
        <v>102283.33333333333</v>
      </c>
      <c r="F19" s="34"/>
      <c r="G19" s="36"/>
      <c r="H19" s="34"/>
    </row>
    <row r="20" spans="1:8" s="18" customFormat="1" ht="25.5">
      <c r="A20" s="20" t="s">
        <v>31</v>
      </c>
      <c r="B20" s="17" t="s">
        <v>2</v>
      </c>
      <c r="C20" s="31">
        <v>87685</v>
      </c>
      <c r="D20" s="31">
        <f t="shared" si="0"/>
        <v>87685</v>
      </c>
      <c r="E20" s="31">
        <v>38576.199999999997</v>
      </c>
      <c r="F20" s="34"/>
      <c r="G20" s="34"/>
      <c r="H20" s="34"/>
    </row>
    <row r="21" spans="1:8" s="18" customFormat="1">
      <c r="A21" s="21" t="s">
        <v>4</v>
      </c>
      <c r="B21" s="22" t="s">
        <v>3</v>
      </c>
      <c r="C21" s="33">
        <v>66</v>
      </c>
      <c r="D21" s="31">
        <f t="shared" si="0"/>
        <v>66</v>
      </c>
      <c r="E21" s="31">
        <v>66</v>
      </c>
      <c r="F21" s="34"/>
      <c r="G21" s="34"/>
      <c r="H21" s="34"/>
    </row>
    <row r="22" spans="1:8" ht="21.95" customHeight="1">
      <c r="A22" s="10" t="s">
        <v>26</v>
      </c>
      <c r="B22" s="6" t="s">
        <v>27</v>
      </c>
      <c r="C22" s="31">
        <f>C20/12/C21*1000</f>
        <v>110713.38383838383</v>
      </c>
      <c r="D22" s="31">
        <f t="shared" si="0"/>
        <v>110713.38383838383</v>
      </c>
      <c r="E22" s="31">
        <v>110713.4</v>
      </c>
    </row>
    <row r="23" spans="1:8" ht="39">
      <c r="A23" s="14" t="s">
        <v>25</v>
      </c>
      <c r="B23" s="6" t="s">
        <v>2</v>
      </c>
      <c r="C23" s="31">
        <v>10260</v>
      </c>
      <c r="D23" s="31">
        <f t="shared" si="0"/>
        <v>10260</v>
      </c>
      <c r="E23" s="31">
        <v>10260</v>
      </c>
    </row>
    <row r="24" spans="1:8">
      <c r="A24" s="10" t="s">
        <v>4</v>
      </c>
      <c r="B24" s="11" t="s">
        <v>3</v>
      </c>
      <c r="C24" s="33">
        <v>11</v>
      </c>
      <c r="D24" s="31">
        <f t="shared" si="0"/>
        <v>11</v>
      </c>
      <c r="E24" s="31">
        <v>11</v>
      </c>
    </row>
    <row r="25" spans="1:8" ht="21.95" customHeight="1">
      <c r="A25" s="10" t="s">
        <v>26</v>
      </c>
      <c r="B25" s="6" t="s">
        <v>27</v>
      </c>
      <c r="C25" s="31">
        <f>C23/C24/12*1000</f>
        <v>77727.272727272735</v>
      </c>
      <c r="D25" s="31">
        <f t="shared" si="0"/>
        <v>77727.272727272735</v>
      </c>
      <c r="E25" s="31">
        <f>E23/E24/12*1000</f>
        <v>77727.272727272735</v>
      </c>
    </row>
    <row r="26" spans="1:8" ht="25.5">
      <c r="A26" s="7" t="s">
        <v>23</v>
      </c>
      <c r="B26" s="6" t="s">
        <v>2</v>
      </c>
      <c r="C26" s="31">
        <v>15332</v>
      </c>
      <c r="D26" s="31">
        <v>15332</v>
      </c>
      <c r="E26" s="31">
        <v>15332</v>
      </c>
    </row>
    <row r="27" spans="1:8">
      <c r="A27" s="10" t="s">
        <v>4</v>
      </c>
      <c r="B27" s="11" t="s">
        <v>3</v>
      </c>
      <c r="C27" s="33">
        <v>28</v>
      </c>
      <c r="D27" s="31">
        <f t="shared" si="0"/>
        <v>28</v>
      </c>
      <c r="E27" s="31">
        <v>28</v>
      </c>
    </row>
    <row r="28" spans="1:8" ht="21.95" customHeight="1">
      <c r="A28" s="10" t="s">
        <v>26</v>
      </c>
      <c r="B28" s="6" t="s">
        <v>27</v>
      </c>
      <c r="C28" s="31">
        <f>C26/12/C27*1000</f>
        <v>45630.952380952389</v>
      </c>
      <c r="D28" s="31">
        <f t="shared" si="0"/>
        <v>45630.952380952389</v>
      </c>
      <c r="E28" s="31">
        <f>E26/12/E27*1000</f>
        <v>45630.952380952389</v>
      </c>
    </row>
    <row r="29" spans="1:8" ht="25.5">
      <c r="A29" s="5" t="s">
        <v>5</v>
      </c>
      <c r="B29" s="6" t="s">
        <v>2</v>
      </c>
      <c r="C29" s="31">
        <v>14102</v>
      </c>
      <c r="D29" s="31">
        <v>14102</v>
      </c>
      <c r="E29" s="31">
        <v>14102</v>
      </c>
    </row>
    <row r="30" spans="1:8" ht="36.75">
      <c r="A30" s="12" t="s">
        <v>6</v>
      </c>
      <c r="B30" s="6" t="s">
        <v>2</v>
      </c>
      <c r="C30" s="31">
        <v>17841</v>
      </c>
      <c r="D30" s="31">
        <f t="shared" si="0"/>
        <v>17841</v>
      </c>
      <c r="E30" s="31">
        <v>17841</v>
      </c>
    </row>
    <row r="31" spans="1:8" ht="25.5">
      <c r="A31" s="12" t="s">
        <v>7</v>
      </c>
      <c r="B31" s="6" t="s">
        <v>2</v>
      </c>
      <c r="C31" s="31">
        <v>384</v>
      </c>
      <c r="D31" s="31">
        <f t="shared" si="0"/>
        <v>384</v>
      </c>
      <c r="E31" s="31">
        <v>384</v>
      </c>
    </row>
    <row r="32" spans="1:8" ht="36.75">
      <c r="A32" s="12" t="s">
        <v>8</v>
      </c>
      <c r="B32" s="6" t="s">
        <v>2</v>
      </c>
      <c r="C32" s="31">
        <v>3188</v>
      </c>
      <c r="D32" s="31">
        <f t="shared" si="0"/>
        <v>3188</v>
      </c>
      <c r="E32" s="31">
        <v>3188</v>
      </c>
    </row>
    <row r="33" spans="1:5" ht="38.25" customHeight="1">
      <c r="A33" s="12" t="s">
        <v>9</v>
      </c>
      <c r="B33" s="6" t="s">
        <v>2</v>
      </c>
      <c r="C33" s="31">
        <v>22176</v>
      </c>
      <c r="D33" s="31">
        <f t="shared" si="0"/>
        <v>22176</v>
      </c>
      <c r="E33" s="31">
        <v>22176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workbookViewId="0">
      <selection activeCell="A16" sqref="A16"/>
    </sheetView>
  </sheetViews>
  <sheetFormatPr defaultRowHeight="20.25"/>
  <cols>
    <col min="1" max="1" width="69.42578125" style="2" customWidth="1"/>
    <col min="2" max="2" width="9.140625" style="35"/>
    <col min="3" max="4" width="12" style="36" customWidth="1"/>
    <col min="5" max="5" width="12.85546875" style="36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36.75" customHeight="1">
      <c r="A4" s="56" t="s">
        <v>41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54" t="s">
        <v>18</v>
      </c>
      <c r="C9" s="55" t="s">
        <v>36</v>
      </c>
      <c r="D9" s="55"/>
      <c r="E9" s="55"/>
    </row>
    <row r="10" spans="1:7" ht="40.5">
      <c r="A10" s="48"/>
      <c r="B10" s="54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39" t="s">
        <v>10</v>
      </c>
      <c r="C11" s="31">
        <v>6</v>
      </c>
      <c r="D11" s="31">
        <v>6</v>
      </c>
      <c r="E11" s="31">
        <v>6</v>
      </c>
    </row>
    <row r="12" spans="1:7" ht="25.5">
      <c r="A12" s="10" t="s">
        <v>24</v>
      </c>
      <c r="B12" s="39" t="s">
        <v>2</v>
      </c>
      <c r="C12" s="31">
        <f>(C13-C32)/C11</f>
        <v>1645.1666666666667</v>
      </c>
      <c r="D12" s="31">
        <f>(D13-D32)/D11</f>
        <v>1645.1666666666667</v>
      </c>
      <c r="E12" s="31">
        <f>(E13-E32)/E11</f>
        <v>1645.1666666666667</v>
      </c>
    </row>
    <row r="13" spans="1:7" ht="25.5">
      <c r="A13" s="5" t="s">
        <v>11</v>
      </c>
      <c r="B13" s="39" t="s">
        <v>2</v>
      </c>
      <c r="C13" s="31">
        <f>C15+C29+C30+C31+C32+C33</f>
        <v>9871</v>
      </c>
      <c r="D13" s="31">
        <f>C13</f>
        <v>9871</v>
      </c>
      <c r="E13" s="31">
        <f>E15+E29+E30+E31+E32+E33</f>
        <v>9871</v>
      </c>
    </row>
    <row r="14" spans="1:7">
      <c r="A14" s="8" t="s">
        <v>0</v>
      </c>
      <c r="B14" s="40"/>
      <c r="C14" s="31">
        <v>0</v>
      </c>
      <c r="D14" s="31">
        <f>C14</f>
        <v>0</v>
      </c>
      <c r="E14" s="31">
        <v>0</v>
      </c>
      <c r="G14" s="36"/>
    </row>
    <row r="15" spans="1:7" ht="25.5">
      <c r="A15" s="5" t="s">
        <v>12</v>
      </c>
      <c r="B15" s="39" t="s">
        <v>2</v>
      </c>
      <c r="C15" s="26">
        <v>7486</v>
      </c>
      <c r="D15" s="26">
        <v>7486</v>
      </c>
      <c r="E15" s="26">
        <v>7486</v>
      </c>
    </row>
    <row r="16" spans="1:7">
      <c r="A16" s="8" t="s">
        <v>1</v>
      </c>
      <c r="B16" s="40"/>
      <c r="C16" s="26"/>
      <c r="D16" s="26"/>
      <c r="E16" s="26"/>
    </row>
    <row r="17" spans="1:7" s="18" customFormat="1" ht="25.5">
      <c r="A17" s="20" t="s">
        <v>30</v>
      </c>
      <c r="B17" s="39" t="s">
        <v>2</v>
      </c>
      <c r="C17" s="26"/>
      <c r="D17" s="26"/>
      <c r="E17" s="26"/>
      <c r="F17" s="34"/>
      <c r="G17" s="34"/>
    </row>
    <row r="18" spans="1:7" s="18" customFormat="1">
      <c r="A18" s="21" t="s">
        <v>4</v>
      </c>
      <c r="B18" s="41" t="s">
        <v>3</v>
      </c>
      <c r="C18" s="26">
        <v>0</v>
      </c>
      <c r="D18" s="26">
        <v>0</v>
      </c>
      <c r="E18" s="26">
        <v>0</v>
      </c>
      <c r="F18" s="34"/>
      <c r="G18" s="34"/>
    </row>
    <row r="19" spans="1:7" s="18" customFormat="1" ht="21.95" customHeight="1">
      <c r="A19" s="21" t="s">
        <v>26</v>
      </c>
      <c r="B19" s="39" t="s">
        <v>27</v>
      </c>
      <c r="C19" s="26"/>
      <c r="D19" s="26"/>
      <c r="E19" s="26"/>
      <c r="F19" s="34"/>
      <c r="G19" s="34"/>
    </row>
    <row r="20" spans="1:7" s="18" customFormat="1" ht="25.5">
      <c r="A20" s="20" t="s">
        <v>31</v>
      </c>
      <c r="B20" s="39" t="s">
        <v>2</v>
      </c>
      <c r="C20" s="26">
        <v>3190.7</v>
      </c>
      <c r="D20" s="26">
        <v>3190.7</v>
      </c>
      <c r="E20" s="26">
        <v>3190.7</v>
      </c>
      <c r="F20" s="34"/>
      <c r="G20" s="34"/>
    </row>
    <row r="21" spans="1:7" s="18" customFormat="1">
      <c r="A21" s="21" t="s">
        <v>4</v>
      </c>
      <c r="B21" s="41" t="s">
        <v>3</v>
      </c>
      <c r="C21" s="26">
        <v>2.722</v>
      </c>
      <c r="D21" s="26">
        <v>2.722</v>
      </c>
      <c r="E21" s="26">
        <v>2.722</v>
      </c>
      <c r="F21" s="34"/>
      <c r="G21" s="34"/>
    </row>
    <row r="22" spans="1:7" s="18" customFormat="1" ht="21.95" customHeight="1">
      <c r="A22" s="21" t="s">
        <v>26</v>
      </c>
      <c r="B22" s="39" t="s">
        <v>27</v>
      </c>
      <c r="C22" s="26">
        <v>97681</v>
      </c>
      <c r="D22" s="26">
        <v>97681</v>
      </c>
      <c r="E22" s="26">
        <v>97681</v>
      </c>
      <c r="F22" s="34"/>
      <c r="G22" s="34"/>
    </row>
    <row r="23" spans="1:7" s="18" customFormat="1" ht="39">
      <c r="A23" s="23" t="s">
        <v>25</v>
      </c>
      <c r="B23" s="39" t="s">
        <v>2</v>
      </c>
      <c r="C23" s="26">
        <v>690.2</v>
      </c>
      <c r="D23" s="26">
        <v>690.2</v>
      </c>
      <c r="E23" s="26">
        <v>690.2</v>
      </c>
      <c r="F23" s="34"/>
      <c r="G23" s="34"/>
    </row>
    <row r="24" spans="1:7" s="18" customFormat="1">
      <c r="A24" s="21" t="s">
        <v>4</v>
      </c>
      <c r="B24" s="41" t="s">
        <v>3</v>
      </c>
      <c r="C24" s="26">
        <v>1</v>
      </c>
      <c r="D24" s="26">
        <v>1</v>
      </c>
      <c r="E24" s="26">
        <v>1</v>
      </c>
      <c r="F24" s="34"/>
      <c r="G24" s="34"/>
    </row>
    <row r="25" spans="1:7" s="18" customFormat="1" ht="21.95" customHeight="1">
      <c r="A25" s="21" t="s">
        <v>26</v>
      </c>
      <c r="B25" s="39" t="s">
        <v>27</v>
      </c>
      <c r="C25" s="26">
        <v>57515.25</v>
      </c>
      <c r="D25" s="26">
        <v>57515.25</v>
      </c>
      <c r="E25" s="26">
        <v>57515.25</v>
      </c>
      <c r="F25" s="34"/>
      <c r="G25" s="34"/>
    </row>
    <row r="26" spans="1:7" ht="25.5">
      <c r="A26" s="7" t="s">
        <v>23</v>
      </c>
      <c r="B26" s="39" t="s">
        <v>2</v>
      </c>
      <c r="C26" s="26">
        <v>3605.5</v>
      </c>
      <c r="D26" s="26">
        <v>3605.5</v>
      </c>
      <c r="E26" s="26">
        <v>3605.5</v>
      </c>
    </row>
    <row r="27" spans="1:7">
      <c r="A27" s="10" t="s">
        <v>4</v>
      </c>
      <c r="B27" s="41" t="s">
        <v>3</v>
      </c>
      <c r="C27" s="26">
        <v>6</v>
      </c>
      <c r="D27" s="26">
        <v>6</v>
      </c>
      <c r="E27" s="26">
        <v>6</v>
      </c>
    </row>
    <row r="28" spans="1:7" ht="21.95" customHeight="1">
      <c r="A28" s="10" t="s">
        <v>26</v>
      </c>
      <c r="B28" s="39" t="s">
        <v>27</v>
      </c>
      <c r="C28" s="26">
        <v>50076.4</v>
      </c>
      <c r="D28" s="26">
        <v>50076.4</v>
      </c>
      <c r="E28" s="26">
        <v>50076.4</v>
      </c>
    </row>
    <row r="29" spans="1:7" ht="25.5">
      <c r="A29" s="5" t="s">
        <v>5</v>
      </c>
      <c r="B29" s="39" t="s">
        <v>2</v>
      </c>
      <c r="C29" s="31">
        <v>764</v>
      </c>
      <c r="D29" s="31">
        <f>C29</f>
        <v>764</v>
      </c>
      <c r="E29" s="31">
        <v>764</v>
      </c>
    </row>
    <row r="30" spans="1:7" ht="36.75">
      <c r="A30" s="12" t="s">
        <v>6</v>
      </c>
      <c r="B30" s="39" t="s">
        <v>2</v>
      </c>
      <c r="C30" s="31">
        <v>782</v>
      </c>
      <c r="D30" s="31">
        <f>C30</f>
        <v>782</v>
      </c>
      <c r="E30" s="31">
        <v>782</v>
      </c>
    </row>
    <row r="31" spans="1:7" ht="25.5">
      <c r="A31" s="12" t="s">
        <v>7</v>
      </c>
      <c r="B31" s="39" t="s">
        <v>2</v>
      </c>
      <c r="C31" s="31">
        <v>0</v>
      </c>
      <c r="D31" s="31">
        <f>C31</f>
        <v>0</v>
      </c>
      <c r="E31" s="31">
        <v>0</v>
      </c>
    </row>
    <row r="32" spans="1:7" ht="36.75">
      <c r="A32" s="12" t="s">
        <v>8</v>
      </c>
      <c r="B32" s="39" t="s">
        <v>2</v>
      </c>
      <c r="C32" s="31">
        <v>0</v>
      </c>
      <c r="D32" s="31">
        <f>C32</f>
        <v>0</v>
      </c>
      <c r="E32" s="31">
        <v>0</v>
      </c>
    </row>
    <row r="33" spans="1:5" ht="38.25" customHeight="1">
      <c r="A33" s="12" t="s">
        <v>9</v>
      </c>
      <c r="B33" s="39" t="s">
        <v>2</v>
      </c>
      <c r="C33" s="31">
        <v>839</v>
      </c>
      <c r="D33" s="31">
        <f>C33</f>
        <v>839</v>
      </c>
      <c r="E33" s="31">
        <v>839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.28515625" style="36" customWidth="1"/>
    <col min="6" max="7" width="12" style="34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0.5" customHeight="1">
      <c r="A4" s="56" t="s">
        <v>42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159</v>
      </c>
      <c r="D11" s="31">
        <v>159</v>
      </c>
      <c r="E11" s="31">
        <v>159</v>
      </c>
    </row>
    <row r="12" spans="1:7" ht="25.5">
      <c r="A12" s="10" t="s">
        <v>24</v>
      </c>
      <c r="B12" s="6" t="s">
        <v>2</v>
      </c>
      <c r="C12" s="31">
        <f>(C13-C32)/C11</f>
        <v>527.18742138364769</v>
      </c>
      <c r="D12" s="31">
        <f>(D13-D32)/D11</f>
        <v>527.18742138364769</v>
      </c>
      <c r="E12" s="31">
        <f>(E13-E32)/E11</f>
        <v>527.18742138364769</v>
      </c>
    </row>
    <row r="13" spans="1:7" ht="25.5">
      <c r="A13" s="5" t="s">
        <v>11</v>
      </c>
      <c r="B13" s="6" t="s">
        <v>2</v>
      </c>
      <c r="C13" s="31">
        <f>C15+C29+C30+C31+C32+C33</f>
        <v>85138.799999999988</v>
      </c>
      <c r="D13" s="31">
        <f>C13</f>
        <v>85138.799999999988</v>
      </c>
      <c r="E13" s="31">
        <f>E15+E29+E30+E31+E32+E33</f>
        <v>85138.799999999988</v>
      </c>
    </row>
    <row r="14" spans="1:7">
      <c r="A14" s="8" t="s">
        <v>0</v>
      </c>
      <c r="B14" s="9"/>
      <c r="C14" s="31">
        <v>0</v>
      </c>
      <c r="D14" s="31">
        <f>C14</f>
        <v>0</v>
      </c>
      <c r="E14" s="31">
        <v>0</v>
      </c>
      <c r="G14" s="36"/>
    </row>
    <row r="15" spans="1:7" ht="25.5">
      <c r="A15" s="5" t="s">
        <v>12</v>
      </c>
      <c r="B15" s="6" t="s">
        <v>2</v>
      </c>
      <c r="C15" s="31">
        <f>C17+C20+C23+C26</f>
        <v>62914.799999999996</v>
      </c>
      <c r="D15" s="31">
        <f>D17+D20+D23+D26</f>
        <v>62914.799999999996</v>
      </c>
      <c r="E15" s="31">
        <f>E17+E20+E23+E26</f>
        <v>62914.799999999996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>
        <v>2463</v>
      </c>
      <c r="D17" s="26">
        <v>2463</v>
      </c>
      <c r="E17" s="26">
        <v>2463</v>
      </c>
      <c r="F17" s="34"/>
      <c r="G17" s="34"/>
    </row>
    <row r="18" spans="1:7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34"/>
      <c r="G18" s="34"/>
    </row>
    <row r="19" spans="1:7" s="18" customFormat="1" ht="21.95" customHeight="1">
      <c r="A19" s="21" t="s">
        <v>26</v>
      </c>
      <c r="B19" s="17" t="s">
        <v>27</v>
      </c>
      <c r="C19" s="26">
        <v>102625</v>
      </c>
      <c r="D19" s="26">
        <v>102625</v>
      </c>
      <c r="E19" s="26">
        <v>102625</v>
      </c>
      <c r="F19" s="34"/>
      <c r="G19" s="34"/>
    </row>
    <row r="20" spans="1:7" s="18" customFormat="1" ht="25.5">
      <c r="A20" s="20" t="s">
        <v>31</v>
      </c>
      <c r="B20" s="17" t="s">
        <v>2</v>
      </c>
      <c r="C20" s="26">
        <v>42749</v>
      </c>
      <c r="D20" s="26">
        <v>42749</v>
      </c>
      <c r="E20" s="26">
        <v>42749</v>
      </c>
      <c r="F20" s="34"/>
      <c r="G20" s="34"/>
    </row>
    <row r="21" spans="1:7" s="18" customFormat="1">
      <c r="A21" s="21" t="s">
        <v>4</v>
      </c>
      <c r="B21" s="22" t="s">
        <v>3</v>
      </c>
      <c r="C21" s="26">
        <v>32.889000000000003</v>
      </c>
      <c r="D21" s="26">
        <v>32.889000000000003</v>
      </c>
      <c r="E21" s="26">
        <v>32.889000000000003</v>
      </c>
      <c r="F21" s="34"/>
      <c r="G21" s="34"/>
    </row>
    <row r="22" spans="1:7" ht="21.95" customHeight="1">
      <c r="A22" s="10" t="s">
        <v>26</v>
      </c>
      <c r="B22" s="6" t="s">
        <v>27</v>
      </c>
      <c r="C22" s="31">
        <f>C20*1000/12/C21</f>
        <v>108316.35703933431</v>
      </c>
      <c r="D22" s="31">
        <f>D20*1000/12/D21</f>
        <v>108316.35703933431</v>
      </c>
      <c r="E22" s="31">
        <f>E20*1000/12/E21</f>
        <v>108316.35703933431</v>
      </c>
    </row>
    <row r="23" spans="1:7" ht="39">
      <c r="A23" s="14" t="s">
        <v>25</v>
      </c>
      <c r="B23" s="6" t="s">
        <v>2</v>
      </c>
      <c r="C23" s="26">
        <v>7654.7</v>
      </c>
      <c r="D23" s="26">
        <v>7654.7</v>
      </c>
      <c r="E23" s="26">
        <v>7654.7</v>
      </c>
    </row>
    <row r="24" spans="1:7">
      <c r="A24" s="10" t="s">
        <v>4</v>
      </c>
      <c r="B24" s="11" t="s">
        <v>3</v>
      </c>
      <c r="C24" s="26">
        <v>8</v>
      </c>
      <c r="D24" s="26">
        <v>8</v>
      </c>
      <c r="E24" s="26">
        <v>8</v>
      </c>
    </row>
    <row r="25" spans="1:7" ht="21.95" customHeight="1">
      <c r="A25" s="10" t="s">
        <v>26</v>
      </c>
      <c r="B25" s="6" t="s">
        <v>27</v>
      </c>
      <c r="C25" s="26">
        <v>90153.8</v>
      </c>
      <c r="D25" s="26">
        <v>90153.8</v>
      </c>
      <c r="E25" s="26">
        <v>90153.8</v>
      </c>
    </row>
    <row r="26" spans="1:7" ht="25.5">
      <c r="A26" s="7" t="s">
        <v>23</v>
      </c>
      <c r="B26" s="6" t="s">
        <v>2</v>
      </c>
      <c r="C26" s="26">
        <v>10048.1</v>
      </c>
      <c r="D26" s="26">
        <v>10048.1</v>
      </c>
      <c r="E26" s="26">
        <v>10048.1</v>
      </c>
    </row>
    <row r="27" spans="1:7">
      <c r="A27" s="10" t="s">
        <v>4</v>
      </c>
      <c r="B27" s="11" t="s">
        <v>3</v>
      </c>
      <c r="C27" s="26">
        <v>14.5</v>
      </c>
      <c r="D27" s="26">
        <v>14.5</v>
      </c>
      <c r="E27" s="26">
        <v>14.5</v>
      </c>
    </row>
    <row r="28" spans="1:7" ht="21.95" customHeight="1">
      <c r="A28" s="10" t="s">
        <v>26</v>
      </c>
      <c r="B28" s="6" t="s">
        <v>27</v>
      </c>
      <c r="C28" s="26">
        <v>57747.8</v>
      </c>
      <c r="D28" s="26">
        <v>57747.8</v>
      </c>
      <c r="E28" s="26">
        <v>57747.8</v>
      </c>
    </row>
    <row r="29" spans="1:7" ht="25.5">
      <c r="A29" s="5" t="s">
        <v>5</v>
      </c>
      <c r="B29" s="6" t="s">
        <v>2</v>
      </c>
      <c r="C29" s="31">
        <v>7339</v>
      </c>
      <c r="D29" s="31">
        <v>7339</v>
      </c>
      <c r="E29" s="31">
        <v>7339</v>
      </c>
    </row>
    <row r="30" spans="1:7" ht="36.75">
      <c r="A30" s="12" t="s">
        <v>6</v>
      </c>
      <c r="B30" s="6" t="s">
        <v>2</v>
      </c>
      <c r="C30" s="31">
        <v>1841</v>
      </c>
      <c r="D30" s="31">
        <f>C30</f>
        <v>1841</v>
      </c>
      <c r="E30" s="31">
        <v>1841</v>
      </c>
    </row>
    <row r="31" spans="1:7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1316</v>
      </c>
      <c r="D32" s="31">
        <f>C32</f>
        <v>1316</v>
      </c>
      <c r="E32" s="31">
        <v>1316</v>
      </c>
    </row>
    <row r="33" spans="1:5" ht="38.25" customHeight="1">
      <c r="A33" s="12" t="s">
        <v>9</v>
      </c>
      <c r="B33" s="6" t="s">
        <v>2</v>
      </c>
      <c r="C33" s="31">
        <v>11728</v>
      </c>
      <c r="D33" s="31">
        <f>C33</f>
        <v>11728</v>
      </c>
      <c r="E33" s="31">
        <v>11728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10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3" style="42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39.75" customHeight="1">
      <c r="A4" s="56" t="s">
        <v>43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36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14</v>
      </c>
      <c r="D11" s="31">
        <v>14</v>
      </c>
      <c r="E11" s="31">
        <v>14</v>
      </c>
    </row>
    <row r="12" spans="1:7" ht="25.5">
      <c r="A12" s="10" t="s">
        <v>24</v>
      </c>
      <c r="B12" s="6" t="s">
        <v>2</v>
      </c>
      <c r="C12" s="31">
        <f>(C13-C32)/C11</f>
        <v>1400.0714285714287</v>
      </c>
      <c r="D12" s="31">
        <f>(D13-D32)/D11</f>
        <v>1400.0714285714287</v>
      </c>
      <c r="E12" s="31">
        <f>(E13-E32)/E11</f>
        <v>1400.0714285714287</v>
      </c>
    </row>
    <row r="13" spans="1:7" ht="25.5">
      <c r="A13" s="5" t="s">
        <v>11</v>
      </c>
      <c r="B13" s="6" t="s">
        <v>2</v>
      </c>
      <c r="C13" s="31">
        <f>C15+C29+C30+C31+C32+C33</f>
        <v>19607</v>
      </c>
      <c r="D13" s="31">
        <f>C13</f>
        <v>19607</v>
      </c>
      <c r="E13" s="31">
        <f>E15+E29+E30+E31+E32+E33</f>
        <v>19607</v>
      </c>
    </row>
    <row r="14" spans="1:7">
      <c r="A14" s="8" t="s">
        <v>0</v>
      </c>
      <c r="B14" s="9"/>
      <c r="C14" s="31">
        <v>0</v>
      </c>
      <c r="D14" s="31">
        <f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6">
        <v>14299</v>
      </c>
      <c r="D15" s="26">
        <v>14299</v>
      </c>
      <c r="E15" s="26">
        <v>14299</v>
      </c>
    </row>
    <row r="16" spans="1:7">
      <c r="A16" s="8" t="s">
        <v>1</v>
      </c>
      <c r="B16" s="9"/>
      <c r="C16" s="26"/>
      <c r="D16" s="26"/>
      <c r="E16" s="26"/>
    </row>
    <row r="17" spans="1:7" s="18" customFormat="1" ht="25.5">
      <c r="A17" s="20" t="s">
        <v>30</v>
      </c>
      <c r="B17" s="17" t="s">
        <v>2</v>
      </c>
      <c r="C17" s="26"/>
      <c r="D17" s="26"/>
      <c r="E17" s="26"/>
      <c r="F17" s="34"/>
    </row>
    <row r="18" spans="1:7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34"/>
    </row>
    <row r="19" spans="1:7" s="18" customFormat="1" ht="21.95" customHeight="1">
      <c r="A19" s="21" t="s">
        <v>26</v>
      </c>
      <c r="B19" s="17" t="s">
        <v>27</v>
      </c>
      <c r="C19" s="26"/>
      <c r="D19" s="26"/>
      <c r="E19" s="26"/>
      <c r="F19" s="34"/>
    </row>
    <row r="20" spans="1:7" s="18" customFormat="1" ht="25.5">
      <c r="A20" s="20" t="s">
        <v>31</v>
      </c>
      <c r="B20" s="17" t="s">
        <v>2</v>
      </c>
      <c r="C20" s="26">
        <v>7249.5</v>
      </c>
      <c r="D20" s="26">
        <v>7249.5</v>
      </c>
      <c r="E20" s="26">
        <v>7249.5</v>
      </c>
      <c r="F20" s="34"/>
    </row>
    <row r="21" spans="1:7">
      <c r="A21" s="10" t="s">
        <v>4</v>
      </c>
      <c r="B21" s="11" t="s">
        <v>3</v>
      </c>
      <c r="C21" s="26">
        <v>5.3890000000000002</v>
      </c>
      <c r="D21" s="26">
        <v>5.3890000000000002</v>
      </c>
      <c r="E21" s="26">
        <v>5.3890000000000002</v>
      </c>
    </row>
    <row r="22" spans="1:7" ht="21.95" customHeight="1">
      <c r="A22" s="10" t="s">
        <v>26</v>
      </c>
      <c r="B22" s="6" t="s">
        <v>27</v>
      </c>
      <c r="C22" s="26">
        <v>112104</v>
      </c>
      <c r="D22" s="26">
        <v>112104</v>
      </c>
      <c r="E22" s="26">
        <v>112104</v>
      </c>
    </row>
    <row r="23" spans="1:7" ht="39">
      <c r="A23" s="14" t="s">
        <v>25</v>
      </c>
      <c r="B23" s="6" t="s">
        <v>2</v>
      </c>
      <c r="C23" s="26">
        <v>948.9</v>
      </c>
      <c r="D23" s="26">
        <v>948.9</v>
      </c>
      <c r="E23" s="26">
        <v>948.9</v>
      </c>
    </row>
    <row r="24" spans="1:7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</row>
    <row r="25" spans="1:7" ht="21.95" customHeight="1">
      <c r="A25" s="10" t="s">
        <v>26</v>
      </c>
      <c r="B25" s="6" t="s">
        <v>27</v>
      </c>
      <c r="C25" s="26">
        <v>79079</v>
      </c>
      <c r="D25" s="26">
        <v>79079</v>
      </c>
      <c r="E25" s="26">
        <v>79079</v>
      </c>
    </row>
    <row r="26" spans="1:7" ht="25.5">
      <c r="A26" s="7" t="s">
        <v>23</v>
      </c>
      <c r="B26" s="6" t="s">
        <v>2</v>
      </c>
      <c r="C26" s="26">
        <v>6100.6</v>
      </c>
      <c r="D26" s="26">
        <v>6100.6</v>
      </c>
      <c r="E26" s="26">
        <v>6100.6</v>
      </c>
    </row>
    <row r="27" spans="1:7">
      <c r="A27" s="10" t="s">
        <v>4</v>
      </c>
      <c r="B27" s="11" t="s">
        <v>3</v>
      </c>
      <c r="C27" s="26">
        <v>8.25</v>
      </c>
      <c r="D27" s="26">
        <v>8.25</v>
      </c>
      <c r="E27" s="26">
        <v>8.25</v>
      </c>
    </row>
    <row r="28" spans="1:7" ht="21.95" customHeight="1">
      <c r="A28" s="10" t="s">
        <v>26</v>
      </c>
      <c r="B28" s="6" t="s">
        <v>27</v>
      </c>
      <c r="C28" s="26">
        <v>61622</v>
      </c>
      <c r="D28" s="26">
        <v>61622</v>
      </c>
      <c r="E28" s="26">
        <v>61622</v>
      </c>
    </row>
    <row r="29" spans="1:7" ht="25.5">
      <c r="A29" s="5" t="s">
        <v>5</v>
      </c>
      <c r="B29" s="6" t="s">
        <v>2</v>
      </c>
      <c r="C29" s="31">
        <v>1252</v>
      </c>
      <c r="D29" s="31">
        <v>1252</v>
      </c>
      <c r="E29" s="31">
        <v>1252</v>
      </c>
      <c r="G29" s="2" t="s">
        <v>33</v>
      </c>
    </row>
    <row r="30" spans="1:7" ht="36.75">
      <c r="A30" s="12" t="s">
        <v>6</v>
      </c>
      <c r="B30" s="6" t="s">
        <v>2</v>
      </c>
      <c r="C30" s="31">
        <v>676</v>
      </c>
      <c r="D30" s="31">
        <f>C30</f>
        <v>676</v>
      </c>
      <c r="E30" s="31">
        <v>676</v>
      </c>
    </row>
    <row r="31" spans="1:7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7" ht="36.75">
      <c r="A32" s="12" t="s">
        <v>8</v>
      </c>
      <c r="B32" s="6" t="s">
        <v>2</v>
      </c>
      <c r="C32" s="31">
        <v>6</v>
      </c>
      <c r="D32" s="31">
        <f>C32</f>
        <v>6</v>
      </c>
      <c r="E32" s="31">
        <v>6</v>
      </c>
    </row>
    <row r="33" spans="1:6" ht="38.25" customHeight="1">
      <c r="A33" s="12" t="s">
        <v>9</v>
      </c>
      <c r="B33" s="6" t="s">
        <v>2</v>
      </c>
      <c r="C33" s="31">
        <v>3374</v>
      </c>
      <c r="D33" s="31">
        <f>C33</f>
        <v>3374</v>
      </c>
      <c r="E33" s="31">
        <v>3374</v>
      </c>
      <c r="F33" s="34">
        <v>0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G33"/>
  <sheetViews>
    <sheetView topLeftCell="A7" workbookViewId="0">
      <selection activeCell="A16" sqref="A16"/>
    </sheetView>
  </sheetViews>
  <sheetFormatPr defaultRowHeight="20.25"/>
  <cols>
    <col min="1" max="1" width="69.42578125" style="2" customWidth="1"/>
    <col min="2" max="2" width="9.140625" style="3"/>
    <col min="3" max="4" width="12" style="36" customWidth="1"/>
    <col min="5" max="5" width="14.140625" style="36" customWidth="1"/>
    <col min="6" max="6" width="12" style="34" customWidth="1"/>
    <col min="7" max="7" width="12" style="2" customWidth="1"/>
    <col min="8" max="16384" width="9.140625" style="2"/>
  </cols>
  <sheetData>
    <row r="1" spans="1:7">
      <c r="A1" s="51" t="s">
        <v>15</v>
      </c>
      <c r="B1" s="51"/>
      <c r="C1" s="51"/>
      <c r="D1" s="51"/>
      <c r="E1" s="51"/>
    </row>
    <row r="2" spans="1:7">
      <c r="A2" s="51" t="s">
        <v>35</v>
      </c>
      <c r="B2" s="51"/>
      <c r="C2" s="51"/>
      <c r="D2" s="51"/>
      <c r="E2" s="51"/>
    </row>
    <row r="3" spans="1:7">
      <c r="A3" s="1"/>
    </row>
    <row r="4" spans="1:7" ht="44.25" customHeight="1">
      <c r="A4" s="56" t="s">
        <v>44</v>
      </c>
      <c r="B4" s="56"/>
      <c r="C4" s="56"/>
      <c r="D4" s="56"/>
      <c r="E4" s="56"/>
    </row>
    <row r="5" spans="1:7" ht="15.75" customHeight="1">
      <c r="A5" s="53" t="s">
        <v>16</v>
      </c>
      <c r="B5" s="53"/>
      <c r="C5" s="53"/>
      <c r="D5" s="53"/>
      <c r="E5" s="53"/>
    </row>
    <row r="6" spans="1:7">
      <c r="A6" s="4"/>
    </row>
    <row r="7" spans="1:7">
      <c r="A7" s="13" t="s">
        <v>17</v>
      </c>
    </row>
    <row r="8" spans="1:7">
      <c r="A8" s="1"/>
    </row>
    <row r="9" spans="1:7">
      <c r="A9" s="48" t="s">
        <v>28</v>
      </c>
      <c r="B9" s="49" t="s">
        <v>18</v>
      </c>
      <c r="C9" s="55" t="s">
        <v>45</v>
      </c>
      <c r="D9" s="55"/>
      <c r="E9" s="55"/>
    </row>
    <row r="10" spans="1:7" ht="40.5">
      <c r="A10" s="48"/>
      <c r="B10" s="49"/>
      <c r="C10" s="37" t="s">
        <v>19</v>
      </c>
      <c r="D10" s="37" t="s">
        <v>20</v>
      </c>
      <c r="E10" s="38" t="s">
        <v>14</v>
      </c>
    </row>
    <row r="11" spans="1:7">
      <c r="A11" s="5" t="s">
        <v>21</v>
      </c>
      <c r="B11" s="6" t="s">
        <v>10</v>
      </c>
      <c r="C11" s="31">
        <v>57</v>
      </c>
      <c r="D11" s="31">
        <v>57</v>
      </c>
      <c r="E11" s="31">
        <v>57</v>
      </c>
    </row>
    <row r="12" spans="1:7" ht="25.5">
      <c r="A12" s="10" t="s">
        <v>24</v>
      </c>
      <c r="B12" s="6" t="s">
        <v>2</v>
      </c>
      <c r="C12" s="31">
        <f>(C13-C32)/C11</f>
        <v>1354.3087719298246</v>
      </c>
      <c r="D12" s="31">
        <f>(D13-D32)/D11</f>
        <v>1354.3087719298246</v>
      </c>
      <c r="E12" s="31">
        <f>(E13-E32)/E11</f>
        <v>1354.3087719298246</v>
      </c>
      <c r="F12" s="34" t="s">
        <v>33</v>
      </c>
    </row>
    <row r="13" spans="1:7" ht="25.5">
      <c r="A13" s="5" t="s">
        <v>11</v>
      </c>
      <c r="B13" s="6" t="s">
        <v>2</v>
      </c>
      <c r="C13" s="31">
        <f>C15+C29+C30+C31+C32+C33</f>
        <v>77330.600000000006</v>
      </c>
      <c r="D13" s="31">
        <f>C13</f>
        <v>77330.600000000006</v>
      </c>
      <c r="E13" s="31">
        <f>E15+E29+E30+E31+E32+E33</f>
        <v>77330.600000000006</v>
      </c>
    </row>
    <row r="14" spans="1:7">
      <c r="A14" s="8" t="s">
        <v>0</v>
      </c>
      <c r="B14" s="9"/>
      <c r="C14" s="31">
        <v>0</v>
      </c>
      <c r="D14" s="31">
        <f>C14</f>
        <v>0</v>
      </c>
      <c r="E14" s="31">
        <v>0</v>
      </c>
      <c r="G14" s="15"/>
    </row>
    <row r="15" spans="1:7" ht="25.5">
      <c r="A15" s="5" t="s">
        <v>12</v>
      </c>
      <c r="B15" s="6" t="s">
        <v>2</v>
      </c>
      <c r="C15" s="25">
        <v>29134</v>
      </c>
      <c r="D15" s="25">
        <v>29134</v>
      </c>
      <c r="E15" s="25">
        <v>29134</v>
      </c>
    </row>
    <row r="16" spans="1:7">
      <c r="A16" s="8" t="s">
        <v>1</v>
      </c>
      <c r="B16" s="9"/>
      <c r="C16" s="25"/>
      <c r="D16" s="25"/>
      <c r="E16" s="25"/>
    </row>
    <row r="17" spans="1:6" s="18" customFormat="1" ht="25.5">
      <c r="A17" s="20" t="s">
        <v>30</v>
      </c>
      <c r="B17" s="17" t="s">
        <v>2</v>
      </c>
      <c r="C17" s="25">
        <v>3637.2</v>
      </c>
      <c r="D17" s="25">
        <v>3637.2</v>
      </c>
      <c r="E17" s="25">
        <v>3637.2</v>
      </c>
      <c r="F17" s="34"/>
    </row>
    <row r="18" spans="1:6" s="18" customFormat="1">
      <c r="A18" s="21" t="s">
        <v>4</v>
      </c>
      <c r="B18" s="22" t="s">
        <v>3</v>
      </c>
      <c r="C18" s="26">
        <v>3</v>
      </c>
      <c r="D18" s="26">
        <v>3</v>
      </c>
      <c r="E18" s="26">
        <v>3</v>
      </c>
      <c r="F18" s="34"/>
    </row>
    <row r="19" spans="1:6" s="18" customFormat="1" ht="21.95" customHeight="1">
      <c r="A19" s="21" t="s">
        <v>26</v>
      </c>
      <c r="B19" s="17" t="s">
        <v>27</v>
      </c>
      <c r="C19" s="25">
        <v>101033.3</v>
      </c>
      <c r="D19" s="25">
        <v>101033.3</v>
      </c>
      <c r="E19" s="25">
        <v>101033.3</v>
      </c>
      <c r="F19" s="34"/>
    </row>
    <row r="20" spans="1:6" s="18" customFormat="1" ht="25.5">
      <c r="A20" s="20" t="s">
        <v>31</v>
      </c>
      <c r="B20" s="17" t="s">
        <v>2</v>
      </c>
      <c r="C20" s="25">
        <v>14703.6</v>
      </c>
      <c r="D20" s="25">
        <v>14703.6</v>
      </c>
      <c r="E20" s="25">
        <v>14703.6</v>
      </c>
      <c r="F20" s="34"/>
    </row>
    <row r="21" spans="1:6" s="18" customFormat="1">
      <c r="A21" s="21" t="s">
        <v>4</v>
      </c>
      <c r="B21" s="22" t="s">
        <v>3</v>
      </c>
      <c r="C21" s="26">
        <v>11</v>
      </c>
      <c r="D21" s="26">
        <v>11</v>
      </c>
      <c r="E21" s="26">
        <v>11</v>
      </c>
      <c r="F21" s="34"/>
    </row>
    <row r="22" spans="1:6" ht="21.95" customHeight="1">
      <c r="A22" s="10" t="s">
        <v>26</v>
      </c>
      <c r="B22" s="6" t="s">
        <v>27</v>
      </c>
      <c r="C22" s="25">
        <f>C20/12/C21*1000</f>
        <v>111390.90909090909</v>
      </c>
      <c r="D22" s="25">
        <f>D20/12/D21*1000</f>
        <v>111390.90909090909</v>
      </c>
      <c r="E22" s="25">
        <f>E20/12/E21*1000</f>
        <v>111390.90909090909</v>
      </c>
    </row>
    <row r="23" spans="1:6" ht="39">
      <c r="A23" s="14" t="s">
        <v>25</v>
      </c>
      <c r="B23" s="6" t="s">
        <v>2</v>
      </c>
      <c r="C23" s="25">
        <v>969.6</v>
      </c>
      <c r="D23" s="25">
        <v>969.6</v>
      </c>
      <c r="E23" s="25">
        <v>969.6</v>
      </c>
    </row>
    <row r="24" spans="1:6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</row>
    <row r="25" spans="1:6" ht="21.95" customHeight="1">
      <c r="A25" s="10" t="s">
        <v>26</v>
      </c>
      <c r="B25" s="6" t="s">
        <v>27</v>
      </c>
      <c r="C25" s="25">
        <f>C23/C24/12*1000</f>
        <v>26933.333333333332</v>
      </c>
      <c r="D25" s="25">
        <f>D23/D24/12*1000</f>
        <v>26933.333333333332</v>
      </c>
      <c r="E25" s="25">
        <f>E23/E24/12*1000</f>
        <v>26933.333333333332</v>
      </c>
    </row>
    <row r="26" spans="1:6" ht="25.5">
      <c r="A26" s="7" t="s">
        <v>23</v>
      </c>
      <c r="B26" s="6" t="s">
        <v>2</v>
      </c>
      <c r="C26" s="25">
        <v>9823.6</v>
      </c>
      <c r="D26" s="25">
        <v>9823.6</v>
      </c>
      <c r="E26" s="25">
        <v>9823.6</v>
      </c>
    </row>
    <row r="27" spans="1:6">
      <c r="A27" s="10" t="s">
        <v>4</v>
      </c>
      <c r="B27" s="11" t="s">
        <v>3</v>
      </c>
      <c r="C27" s="26">
        <v>15</v>
      </c>
      <c r="D27" s="26">
        <v>15</v>
      </c>
      <c r="E27" s="26">
        <v>15</v>
      </c>
    </row>
    <row r="28" spans="1:6" ht="21.95" customHeight="1">
      <c r="A28" s="10" t="s">
        <v>26</v>
      </c>
      <c r="B28" s="6" t="s">
        <v>27</v>
      </c>
      <c r="C28" s="25">
        <f>C26/12/C27*1000</f>
        <v>54575.555555555555</v>
      </c>
      <c r="D28" s="25">
        <f>D26/12/D27*1000</f>
        <v>54575.555555555555</v>
      </c>
      <c r="E28" s="25">
        <f>E26/12/E27*1000</f>
        <v>54575.555555555555</v>
      </c>
    </row>
    <row r="29" spans="1:6" ht="25.5">
      <c r="A29" s="5" t="s">
        <v>5</v>
      </c>
      <c r="B29" s="6" t="s">
        <v>2</v>
      </c>
      <c r="C29" s="25">
        <v>38315.599999999999</v>
      </c>
      <c r="D29" s="25">
        <v>38315.599999999999</v>
      </c>
      <c r="E29" s="25">
        <v>38315.599999999999</v>
      </c>
    </row>
    <row r="30" spans="1:6" ht="36.75">
      <c r="A30" s="12" t="s">
        <v>6</v>
      </c>
      <c r="B30" s="6" t="s">
        <v>2</v>
      </c>
      <c r="C30" s="31">
        <v>2793</v>
      </c>
      <c r="D30" s="31">
        <f>C30</f>
        <v>2793</v>
      </c>
      <c r="E30" s="31">
        <v>2793</v>
      </c>
    </row>
    <row r="31" spans="1:6" ht="25.5">
      <c r="A31" s="12" t="s">
        <v>7</v>
      </c>
      <c r="B31" s="6" t="s">
        <v>2</v>
      </c>
      <c r="C31" s="31">
        <v>0</v>
      </c>
      <c r="D31" s="31">
        <f>C31</f>
        <v>0</v>
      </c>
      <c r="E31" s="31">
        <v>0</v>
      </c>
    </row>
    <row r="32" spans="1:6" ht="36.75">
      <c r="A32" s="12" t="s">
        <v>8</v>
      </c>
      <c r="B32" s="6" t="s">
        <v>2</v>
      </c>
      <c r="C32" s="31">
        <v>135</v>
      </c>
      <c r="D32" s="31">
        <f>C32</f>
        <v>135</v>
      </c>
      <c r="E32" s="31">
        <v>135</v>
      </c>
    </row>
    <row r="33" spans="1:5" ht="38.25" customHeight="1">
      <c r="A33" s="12" t="s">
        <v>9</v>
      </c>
      <c r="B33" s="6" t="s">
        <v>2</v>
      </c>
      <c r="C33" s="31">
        <v>6953</v>
      </c>
      <c r="D33" s="31">
        <v>9653</v>
      </c>
      <c r="E33" s="31">
        <v>6953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всего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любимовский</vt:lpstr>
      <vt:lpstr>двуречный</vt:lpstr>
      <vt:lpstr>московская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2019-04-26T06:44:19Z</dcterms:modified>
</cp:coreProperties>
</file>